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odie/controlearduino/Elodie_Jupyter/SummaryTwo/"/>
    </mc:Choice>
  </mc:AlternateContent>
  <xr:revisionPtr revIDLastSave="0" documentId="13_ncr:1_{3AF5B44C-2AE7-3A4F-9CB2-87D15DF2FEA6}" xr6:coauthVersionLast="45" xr6:coauthVersionMax="45" xr10:uidLastSave="{00000000-0000-0000-0000-000000000000}"/>
  <bookViews>
    <workbookView xWindow="2780" yWindow="1560" windowWidth="28040" windowHeight="17440" xr2:uid="{AB0DB480-F944-7E47-9BAE-4151F5B1A67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52" i="1" l="1"/>
  <c r="Z53" i="1"/>
  <c r="Z54" i="1"/>
  <c r="Z55" i="1"/>
  <c r="Z56" i="1"/>
  <c r="Z57" i="1"/>
  <c r="Z58" i="1"/>
  <c r="Z59" i="1"/>
  <c r="Z60" i="1"/>
  <c r="Z61" i="1"/>
  <c r="X52" i="1"/>
  <c r="X53" i="1"/>
  <c r="X54" i="1"/>
  <c r="X55" i="1"/>
  <c r="X56" i="1"/>
  <c r="X57" i="1"/>
  <c r="X58" i="1"/>
  <c r="X59" i="1"/>
  <c r="X60" i="1"/>
  <c r="X61" i="1"/>
  <c r="V52" i="1"/>
  <c r="V53" i="1"/>
  <c r="V54" i="1"/>
  <c r="V55" i="1"/>
  <c r="V56" i="1"/>
  <c r="V57" i="1"/>
  <c r="V58" i="1"/>
  <c r="V59" i="1"/>
  <c r="V60" i="1"/>
  <c r="V61" i="1"/>
  <c r="T52" i="1"/>
  <c r="T53" i="1"/>
  <c r="T54" i="1"/>
  <c r="T55" i="1"/>
  <c r="T56" i="1"/>
  <c r="T57" i="1"/>
  <c r="T58" i="1"/>
  <c r="T59" i="1"/>
  <c r="T60" i="1"/>
  <c r="T61" i="1"/>
  <c r="Z3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2" i="1"/>
  <c r="X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T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S3" i="1"/>
  <c r="S2" i="1"/>
  <c r="U2" i="1" l="1"/>
  <c r="S4" i="1"/>
  <c r="W8" i="1"/>
  <c r="W2" i="1"/>
  <c r="W4" i="1"/>
  <c r="W6" i="1"/>
  <c r="U6" i="1"/>
  <c r="Y2" i="1"/>
  <c r="AA2" i="1"/>
  <c r="U4" i="1"/>
  <c r="U8" i="1"/>
</calcChain>
</file>

<file path=xl/sharedStrings.xml><?xml version="1.0" encoding="utf-8"?>
<sst xmlns="http://schemas.openxmlformats.org/spreadsheetml/2006/main" count="93" uniqueCount="29">
  <si>
    <t>PosTargetToTouch</t>
  </si>
  <si>
    <t>PosUserXZ</t>
  </si>
  <si>
    <t>PosHandUserXZ</t>
  </si>
  <si>
    <t>PosHandOptXZ</t>
  </si>
  <si>
    <t>PosProxyXZ</t>
  </si>
  <si>
    <t>PosCoVR_EncXZ</t>
  </si>
  <si>
    <t>DistanceToTarget</t>
  </si>
  <si>
    <t>DistanceProxyTargetCoVR</t>
  </si>
  <si>
    <t>AbsoluteDistanceToTarget</t>
  </si>
  <si>
    <t>AbsoluteDistanceProxCoVR</t>
  </si>
  <si>
    <t>AbsoluteDist_Hand_CoVR</t>
  </si>
  <si>
    <t>WeightUnity</t>
  </si>
  <si>
    <t>TimeDiffIntentionKnown</t>
  </si>
  <si>
    <t>NbTargetsInScene</t>
  </si>
  <si>
    <t>BoolInPlace</t>
  </si>
  <si>
    <t>Time</t>
  </si>
  <si>
    <t>True</t>
  </si>
  <si>
    <t>False</t>
  </si>
  <si>
    <t>SuccessRate</t>
  </si>
  <si>
    <t>DistanceTrue</t>
  </si>
  <si>
    <t>DistanceFalse</t>
  </si>
  <si>
    <t>AverageFalse</t>
  </si>
  <si>
    <t>AverageTrue</t>
  </si>
  <si>
    <t>Max</t>
  </si>
  <si>
    <t>Min</t>
  </si>
  <si>
    <t>Std</t>
  </si>
  <si>
    <t>TimeKnown</t>
  </si>
  <si>
    <t>MeanTimeTrue</t>
  </si>
  <si>
    <t>MeanTimeFalse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</si>
</sst>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0" fontId="2" fillId="0" borderId="0" xfId="0" applyFont="1"/>
    <xf numFmtId="9" fontId="0" fillId="0" borderId="0" xfId="1" applyFont="1"/>
    <xf numFmtId="11" fontId="4" fillId="0" borderId="0" xfId="0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69E37-D819-5F4B-A4FA-70A7A1FDEB6C}">
  <dimension ref="A1:AA61"/>
  <sheetViews>
    <sheetView tabSelected="1" topLeftCell="K39" workbookViewId="0">
      <selection activeCell="Z51" sqref="Z51:Z61"/>
    </sheetView>
  </sheetViews>
  <sheetFormatPr baseColWidth="10" defaultRowHeight="16" x14ac:dyDescent="0.2"/>
  <cols>
    <col min="10" max="10" width="20" customWidth="1"/>
    <col min="11" max="11" width="17.5" customWidth="1"/>
    <col min="12" max="12" width="15.83203125" customWidth="1"/>
  </cols>
  <sheetData>
    <row r="1" spans="1:27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T1" s="2" t="s">
        <v>19</v>
      </c>
      <c r="U1" s="2" t="s">
        <v>22</v>
      </c>
      <c r="V1" s="2" t="s">
        <v>20</v>
      </c>
      <c r="W1" s="2" t="s">
        <v>21</v>
      </c>
      <c r="X1" s="2" t="s">
        <v>26</v>
      </c>
      <c r="Y1" s="2" t="s">
        <v>27</v>
      </c>
      <c r="Z1" s="2" t="s">
        <v>26</v>
      </c>
      <c r="AA1" s="2" t="s">
        <v>28</v>
      </c>
    </row>
    <row r="2" spans="1:27" x14ac:dyDescent="0.2">
      <c r="A2" s="2">
        <v>1</v>
      </c>
      <c r="B2" s="3">
        <v>0.88561241000000002</v>
      </c>
      <c r="C2" s="3">
        <v>0.44106980000000001</v>
      </c>
      <c r="D2" s="3">
        <v>0.83908671999999995</v>
      </c>
      <c r="E2" s="3">
        <v>0.40825250000000002</v>
      </c>
      <c r="F2" s="3">
        <v>0.88807437</v>
      </c>
      <c r="G2" s="3">
        <v>0.88165411999999999</v>
      </c>
      <c r="H2" s="3">
        <v>3.9582900000000301E-3</v>
      </c>
      <c r="I2" s="3">
        <v>6.4202500000000102E-3</v>
      </c>
      <c r="J2" s="3">
        <v>3.9582900000000301E-3</v>
      </c>
      <c r="K2" s="3">
        <v>6.4202500000000102E-3</v>
      </c>
      <c r="L2" s="3">
        <v>4.2567399999999998E-2</v>
      </c>
      <c r="M2" s="3">
        <v>1</v>
      </c>
      <c r="N2" s="3">
        <v>3.5792000000000002</v>
      </c>
      <c r="O2" s="3">
        <v>2</v>
      </c>
      <c r="P2" s="3" t="s">
        <v>16</v>
      </c>
      <c r="Q2" s="3">
        <v>1933</v>
      </c>
      <c r="R2" s="2" t="s">
        <v>16</v>
      </c>
      <c r="S2">
        <f>COUNTIF(P:P,"True")</f>
        <v>53</v>
      </c>
      <c r="T2">
        <f>IF(P2="True",J2,"")</f>
        <v>3.9582900000000301E-3</v>
      </c>
      <c r="U2">
        <f>AVERAGE(T:T)</f>
        <v>1.4442757924528279E-2</v>
      </c>
      <c r="V2" t="str">
        <f>IF(P2="False",J2,"")</f>
        <v/>
      </c>
      <c r="W2">
        <f>AVERAGE(V:V)</f>
        <v>0.36744944714285671</v>
      </c>
      <c r="X2">
        <f>IF(AND(M2=1,P2="True" ),N2,"")</f>
        <v>3.5792000000000002</v>
      </c>
      <c r="Y2">
        <f>AVERAGE(X:X)</f>
        <v>7.8997997499999988</v>
      </c>
      <c r="Z2" t="str">
        <f>IF(AND(M2=1,P2="False" ),N2,"")</f>
        <v/>
      </c>
      <c r="AA2">
        <f>AVERAGE(Z:Z)</f>
        <v>2.5276400000000141</v>
      </c>
    </row>
    <row r="3" spans="1:27" x14ac:dyDescent="0.2">
      <c r="A3" s="2">
        <v>5</v>
      </c>
      <c r="B3" s="3">
        <v>0.54974924999999997</v>
      </c>
      <c r="C3" s="3">
        <v>1.99533476</v>
      </c>
      <c r="D3" s="3">
        <v>0.59632154000000004</v>
      </c>
      <c r="E3" s="3">
        <v>1.1950955299999999</v>
      </c>
      <c r="F3" s="3">
        <v>0.54974924999999997</v>
      </c>
      <c r="G3" s="3">
        <v>0.54203762</v>
      </c>
      <c r="H3" s="3">
        <v>7.7116300000000804E-3</v>
      </c>
      <c r="I3" s="3">
        <v>7.7116300000000804E-3</v>
      </c>
      <c r="J3" s="3">
        <v>7.7116300000000804E-3</v>
      </c>
      <c r="K3" s="3">
        <v>7.7116300000000804E-3</v>
      </c>
      <c r="L3" s="3">
        <v>5.4283919999999999E-2</v>
      </c>
      <c r="M3" s="3">
        <v>1</v>
      </c>
      <c r="N3" s="3">
        <v>7.84630000000001</v>
      </c>
      <c r="O3" s="3">
        <v>2</v>
      </c>
      <c r="P3" s="3" t="s">
        <v>16</v>
      </c>
      <c r="Q3" s="3">
        <v>4922</v>
      </c>
      <c r="R3" s="2" t="s">
        <v>17</v>
      </c>
      <c r="S3">
        <f>COUNTIF(P:P, "False")</f>
        <v>7</v>
      </c>
      <c r="T3">
        <f t="shared" ref="T3:T61" si="0">IF(P3="True",J3,"")</f>
        <v>7.7116300000000804E-3</v>
      </c>
      <c r="U3" s="4" t="s">
        <v>23</v>
      </c>
      <c r="V3" t="str">
        <f t="shared" ref="V3:V61" si="1">IF(P3="False",J3,"")</f>
        <v/>
      </c>
      <c r="W3" s="4" t="s">
        <v>23</v>
      </c>
      <c r="X3">
        <f t="shared" ref="X3:X61" si="2">IF(AND(M3=1,P3="True" ),N3,"")</f>
        <v>7.84630000000001</v>
      </c>
      <c r="Z3" t="str">
        <f t="shared" ref="Z3:Z61" si="3">IF(AND(M3=1,P3="False" ),N3,"")</f>
        <v/>
      </c>
    </row>
    <row r="4" spans="1:27" x14ac:dyDescent="0.2">
      <c r="A4" s="2">
        <v>13</v>
      </c>
      <c r="B4" s="3">
        <v>0.90022627999999905</v>
      </c>
      <c r="C4" s="3">
        <v>0.17516153000000001</v>
      </c>
      <c r="D4" s="3">
        <v>0.83146191999999997</v>
      </c>
      <c r="E4" s="3">
        <v>0.17888883999999999</v>
      </c>
      <c r="F4" s="3">
        <v>0.90022627999999905</v>
      </c>
      <c r="G4" s="3">
        <v>0.89174536999999998</v>
      </c>
      <c r="H4" s="3">
        <v>8.4809099999999492E-3</v>
      </c>
      <c r="I4" s="3">
        <v>8.4809099999999492E-3</v>
      </c>
      <c r="J4" s="3">
        <v>8.4809099999999492E-3</v>
      </c>
      <c r="K4" s="3">
        <v>8.4809099999999492E-3</v>
      </c>
      <c r="L4" s="3">
        <v>6.0283449999999898E-2</v>
      </c>
      <c r="M4" s="3">
        <v>1</v>
      </c>
      <c r="N4" s="3">
        <v>89.4071</v>
      </c>
      <c r="O4" s="3">
        <v>2</v>
      </c>
      <c r="P4" s="3" t="s">
        <v>16</v>
      </c>
      <c r="Q4" s="3">
        <v>12249</v>
      </c>
      <c r="R4" s="2" t="s">
        <v>18</v>
      </c>
      <c r="S4" s="5">
        <f>S2/SUM(S2:S3)</f>
        <v>0.8833333333333333</v>
      </c>
      <c r="T4">
        <f t="shared" si="0"/>
        <v>8.4809099999999492E-3</v>
      </c>
      <c r="U4">
        <f>MAX(T:T)</f>
        <v>9.5754339999999993E-2</v>
      </c>
      <c r="V4" t="str">
        <f t="shared" si="1"/>
        <v/>
      </c>
      <c r="W4">
        <f>MAX(V:V)</f>
        <v>0.74299374999999901</v>
      </c>
      <c r="X4">
        <f t="shared" si="2"/>
        <v>89.4071</v>
      </c>
      <c r="Z4" t="str">
        <f t="shared" si="3"/>
        <v/>
      </c>
    </row>
    <row r="5" spans="1:27" x14ac:dyDescent="0.2">
      <c r="A5" s="2">
        <v>19</v>
      </c>
      <c r="B5" s="3">
        <v>1.4000329</v>
      </c>
      <c r="C5" s="3">
        <v>1.1210535399999999</v>
      </c>
      <c r="D5" s="3">
        <v>1.37556805</v>
      </c>
      <c r="E5" s="3">
        <v>0.232645249999999</v>
      </c>
      <c r="F5" s="3">
        <v>1.3998835299999901</v>
      </c>
      <c r="G5" s="3">
        <v>1.3880277699999899</v>
      </c>
      <c r="H5" s="3">
        <v>1.20051300000001E-2</v>
      </c>
      <c r="I5" s="3">
        <v>1.1855759999999899E-2</v>
      </c>
      <c r="J5" s="3">
        <v>1.20051300000001E-2</v>
      </c>
      <c r="K5" s="3">
        <v>1.1855759999999899E-2</v>
      </c>
      <c r="L5" s="3">
        <v>1.2459719999999799E-2</v>
      </c>
      <c r="M5" s="3">
        <v>1</v>
      </c>
      <c r="N5" s="3">
        <v>6.4258999999999498</v>
      </c>
      <c r="O5" s="3">
        <v>2</v>
      </c>
      <c r="P5" s="3" t="s">
        <v>16</v>
      </c>
      <c r="Q5" s="3">
        <v>19465</v>
      </c>
      <c r="T5">
        <f t="shared" si="0"/>
        <v>1.20051300000001E-2</v>
      </c>
      <c r="U5" s="4" t="s">
        <v>24</v>
      </c>
      <c r="V5" t="str">
        <f t="shared" si="1"/>
        <v/>
      </c>
      <c r="W5" s="4" t="s">
        <v>24</v>
      </c>
      <c r="X5">
        <f t="shared" si="2"/>
        <v>6.4258999999999498</v>
      </c>
      <c r="Z5" t="str">
        <f t="shared" si="3"/>
        <v/>
      </c>
    </row>
    <row r="6" spans="1:27" x14ac:dyDescent="0.2">
      <c r="A6" s="2">
        <v>22</v>
      </c>
      <c r="B6" s="3">
        <v>0.81021673999999999</v>
      </c>
      <c r="C6" s="3">
        <v>1.8397884499999999</v>
      </c>
      <c r="D6" s="3">
        <v>0.79603756999999997</v>
      </c>
      <c r="E6" s="3">
        <v>1.0513784500000001</v>
      </c>
      <c r="F6" s="3">
        <v>0.80982624999999997</v>
      </c>
      <c r="G6" s="3">
        <v>0.80091000999999995</v>
      </c>
      <c r="H6" s="3">
        <v>9.3067300000000408E-3</v>
      </c>
      <c r="I6" s="3">
        <v>8.9162400000000197E-3</v>
      </c>
      <c r="J6" s="3">
        <v>9.3067300000000408E-3</v>
      </c>
      <c r="K6" s="3">
        <v>8.9162400000000197E-3</v>
      </c>
      <c r="L6" s="3">
        <v>4.8724399999999701E-3</v>
      </c>
      <c r="M6" s="3">
        <v>1</v>
      </c>
      <c r="N6" s="3">
        <v>6.4809000000000196</v>
      </c>
      <c r="O6" s="3">
        <v>2</v>
      </c>
      <c r="P6" s="3" t="s">
        <v>16</v>
      </c>
      <c r="Q6" s="3">
        <v>24037</v>
      </c>
      <c r="T6">
        <f t="shared" si="0"/>
        <v>9.3067300000000408E-3</v>
      </c>
      <c r="U6">
        <f>MIN(T:T)</f>
        <v>1.4802999999985399E-4</v>
      </c>
      <c r="V6" t="str">
        <f t="shared" si="1"/>
        <v/>
      </c>
      <c r="W6">
        <f>MIN(V:V)</f>
        <v>0.11842447</v>
      </c>
      <c r="X6">
        <f t="shared" si="2"/>
        <v>6.4809000000000196</v>
      </c>
      <c r="Z6" t="str">
        <f t="shared" si="3"/>
        <v/>
      </c>
    </row>
    <row r="7" spans="1:27" x14ac:dyDescent="0.2">
      <c r="A7" s="2">
        <v>26</v>
      </c>
      <c r="B7" s="3">
        <v>0.129721</v>
      </c>
      <c r="C7" s="3">
        <v>9.3763089999999993E-2</v>
      </c>
      <c r="D7" s="3">
        <v>0.1188338</v>
      </c>
      <c r="E7" s="3">
        <v>0.23308765000000001</v>
      </c>
      <c r="F7" s="3">
        <v>0.12505696999999999</v>
      </c>
      <c r="G7" s="3">
        <v>0.12013219999999999</v>
      </c>
      <c r="H7" s="3">
        <v>9.5887999999999893E-3</v>
      </c>
      <c r="I7" s="3">
        <v>4.9247700000000002E-3</v>
      </c>
      <c r="J7" s="3">
        <v>9.5887999999999893E-3</v>
      </c>
      <c r="K7" s="3">
        <v>4.9247700000000002E-3</v>
      </c>
      <c r="L7" s="3">
        <v>1.2983999999999999E-3</v>
      </c>
      <c r="M7" s="3">
        <v>1</v>
      </c>
      <c r="N7" s="3">
        <v>5.4850999999999797</v>
      </c>
      <c r="O7" s="3">
        <v>2</v>
      </c>
      <c r="P7" s="3" t="s">
        <v>16</v>
      </c>
      <c r="Q7" s="3">
        <v>26730</v>
      </c>
      <c r="T7">
        <f t="shared" si="0"/>
        <v>9.5887999999999893E-3</v>
      </c>
      <c r="U7" s="4" t="s">
        <v>25</v>
      </c>
      <c r="V7" t="str">
        <f t="shared" si="1"/>
        <v/>
      </c>
      <c r="W7" s="4" t="s">
        <v>25</v>
      </c>
      <c r="X7">
        <f t="shared" si="2"/>
        <v>5.4850999999999797</v>
      </c>
      <c r="Z7" t="str">
        <f t="shared" si="3"/>
        <v/>
      </c>
    </row>
    <row r="8" spans="1:27" x14ac:dyDescent="0.2">
      <c r="A8" s="2">
        <v>32</v>
      </c>
      <c r="B8" s="3">
        <v>1.4789443999999901</v>
      </c>
      <c r="C8" s="3">
        <v>1.5827996900000001</v>
      </c>
      <c r="D8" s="3">
        <v>1.44379481</v>
      </c>
      <c r="E8" s="3">
        <v>2.0848137699999998</v>
      </c>
      <c r="F8" s="3">
        <v>1.4618165299999999</v>
      </c>
      <c r="G8" s="3">
        <v>1.4375119700000001</v>
      </c>
      <c r="H8" s="3">
        <v>4.1432429999999701E-2</v>
      </c>
      <c r="I8" s="3">
        <v>2.4304559999999802E-2</v>
      </c>
      <c r="J8" s="3">
        <v>4.1432429999999701E-2</v>
      </c>
      <c r="K8" s="3">
        <v>2.4304559999999802E-2</v>
      </c>
      <c r="L8" s="3">
        <v>6.2828399999998999E-3</v>
      </c>
      <c r="M8" s="3">
        <v>1</v>
      </c>
      <c r="N8" s="3">
        <v>4.7450000000000001</v>
      </c>
      <c r="O8" s="3">
        <v>2</v>
      </c>
      <c r="P8" s="3" t="s">
        <v>16</v>
      </c>
      <c r="Q8" s="3">
        <v>32902</v>
      </c>
      <c r="T8">
        <f t="shared" si="0"/>
        <v>4.1432429999999701E-2</v>
      </c>
      <c r="U8">
        <f>STDEV(T:T)</f>
        <v>1.8049387898718783E-2</v>
      </c>
      <c r="V8" t="str">
        <f t="shared" si="1"/>
        <v/>
      </c>
      <c r="W8">
        <f>STDEV(V:V)</f>
        <v>0.27212944101087422</v>
      </c>
      <c r="X8">
        <f t="shared" si="2"/>
        <v>4.7450000000000001</v>
      </c>
      <c r="Z8" t="str">
        <f t="shared" si="3"/>
        <v/>
      </c>
    </row>
    <row r="9" spans="1:27" x14ac:dyDescent="0.2">
      <c r="A9" s="2">
        <v>37</v>
      </c>
      <c r="B9" s="3">
        <v>1.72897028</v>
      </c>
      <c r="C9" s="3">
        <v>2.2428102499999998</v>
      </c>
      <c r="D9" s="3">
        <v>1.80670562</v>
      </c>
      <c r="E9" s="3">
        <v>1.38368745</v>
      </c>
      <c r="F9" s="3">
        <v>1.71061456</v>
      </c>
      <c r="G9" s="3">
        <v>1.69062176</v>
      </c>
      <c r="H9" s="3">
        <v>3.8348519999999997E-2</v>
      </c>
      <c r="I9" s="3">
        <v>1.9992800000000002E-2</v>
      </c>
      <c r="J9" s="3">
        <v>3.8348519999999997E-2</v>
      </c>
      <c r="K9" s="3">
        <v>1.9992800000000002E-2</v>
      </c>
      <c r="L9" s="3">
        <v>0.11608386</v>
      </c>
      <c r="M9" s="3">
        <v>1</v>
      </c>
      <c r="N9" s="3">
        <v>4.1570000000000302</v>
      </c>
      <c r="O9" s="3">
        <v>2</v>
      </c>
      <c r="P9" s="3" t="s">
        <v>16</v>
      </c>
      <c r="Q9" s="3">
        <v>37962</v>
      </c>
      <c r="T9">
        <f t="shared" si="0"/>
        <v>3.8348519999999997E-2</v>
      </c>
      <c r="V9" t="str">
        <f t="shared" si="1"/>
        <v/>
      </c>
      <c r="X9">
        <f t="shared" si="2"/>
        <v>4.1570000000000302</v>
      </c>
      <c r="Z9" t="str">
        <f t="shared" si="3"/>
        <v/>
      </c>
    </row>
    <row r="10" spans="1:27" x14ac:dyDescent="0.2">
      <c r="A10" s="2">
        <v>42</v>
      </c>
      <c r="B10" s="3">
        <v>1.0748568199999999</v>
      </c>
      <c r="C10" s="3">
        <v>0.55621324999999999</v>
      </c>
      <c r="D10" s="3">
        <v>1.0387417000000001</v>
      </c>
      <c r="E10" s="3">
        <v>1.31395325</v>
      </c>
      <c r="F10" s="3">
        <v>1.0214838399999999</v>
      </c>
      <c r="G10" s="3">
        <v>0.979102479999999</v>
      </c>
      <c r="H10" s="3">
        <v>9.5754339999999993E-2</v>
      </c>
      <c r="I10" s="3">
        <v>4.238136E-2</v>
      </c>
      <c r="J10" s="3">
        <v>9.5754339999999993E-2</v>
      </c>
      <c r="K10" s="3">
        <v>4.238136E-2</v>
      </c>
      <c r="L10" s="3">
        <v>5.9639220000000201E-2</v>
      </c>
      <c r="M10" s="3">
        <v>1</v>
      </c>
      <c r="N10" s="3">
        <v>3.1875</v>
      </c>
      <c r="O10" s="3">
        <v>2</v>
      </c>
      <c r="P10" s="3" t="s">
        <v>16</v>
      </c>
      <c r="Q10" s="3">
        <v>41779</v>
      </c>
      <c r="T10">
        <f t="shared" si="0"/>
        <v>9.5754339999999993E-2</v>
      </c>
      <c r="V10" t="str">
        <f t="shared" si="1"/>
        <v/>
      </c>
      <c r="X10">
        <f t="shared" si="2"/>
        <v>3.1875</v>
      </c>
      <c r="Z10" t="str">
        <f t="shared" si="3"/>
        <v/>
      </c>
    </row>
    <row r="11" spans="1:27" x14ac:dyDescent="0.2">
      <c r="A11" s="2">
        <v>46</v>
      </c>
      <c r="B11" s="3">
        <v>0.99704146000000005</v>
      </c>
      <c r="C11" s="3">
        <v>1.25920576</v>
      </c>
      <c r="D11" s="3">
        <v>0.98880889999999999</v>
      </c>
      <c r="E11" s="3">
        <v>1.5095129299999901</v>
      </c>
      <c r="F11" s="3">
        <v>2.0932881999999999</v>
      </c>
      <c r="G11" s="3">
        <v>1.72831041</v>
      </c>
      <c r="H11" s="3">
        <v>-0.73126894999999903</v>
      </c>
      <c r="I11" s="3">
        <v>0.36497778999999902</v>
      </c>
      <c r="J11" s="3">
        <v>0.73126894999999903</v>
      </c>
      <c r="K11" s="3">
        <v>0.36497778999999902</v>
      </c>
      <c r="L11" s="3">
        <v>0.73950150999999997</v>
      </c>
      <c r="M11" s="3">
        <v>1</v>
      </c>
      <c r="N11" s="3">
        <v>3.0128000000000799</v>
      </c>
      <c r="O11" s="3">
        <v>2</v>
      </c>
      <c r="P11" s="3" t="s">
        <v>17</v>
      </c>
      <c r="Q11" s="3">
        <v>46436</v>
      </c>
      <c r="T11" t="str">
        <f t="shared" si="0"/>
        <v/>
      </c>
      <c r="V11">
        <f t="shared" si="1"/>
        <v>0.73126894999999903</v>
      </c>
      <c r="X11" t="str">
        <f t="shared" si="2"/>
        <v/>
      </c>
      <c r="Z11">
        <f t="shared" si="3"/>
        <v>3.0128000000000799</v>
      </c>
    </row>
    <row r="12" spans="1:27" x14ac:dyDescent="0.2">
      <c r="A12" s="2">
        <v>0</v>
      </c>
      <c r="B12" s="3">
        <v>0.91880269000000003</v>
      </c>
      <c r="C12" s="3">
        <v>0.564848659999999</v>
      </c>
      <c r="D12" s="3">
        <v>0.88216324999999995</v>
      </c>
      <c r="E12" s="3">
        <v>1.57580125</v>
      </c>
      <c r="F12" s="3">
        <v>0.91905504999999998</v>
      </c>
      <c r="G12" s="3">
        <v>0.91074828999999902</v>
      </c>
      <c r="H12" s="3">
        <v>8.0544000000002391E-3</v>
      </c>
      <c r="I12" s="3">
        <v>8.3067600000000796E-3</v>
      </c>
      <c r="J12" s="3">
        <v>8.0544000000002391E-3</v>
      </c>
      <c r="K12" s="3">
        <v>8.3067600000000796E-3</v>
      </c>
      <c r="L12" s="3">
        <v>2.8585039999999801E-2</v>
      </c>
      <c r="M12" s="3">
        <v>1</v>
      </c>
      <c r="N12" s="3">
        <v>6.8105699999999896</v>
      </c>
      <c r="O12" s="3">
        <v>2</v>
      </c>
      <c r="P12" s="3" t="s">
        <v>16</v>
      </c>
      <c r="Q12" s="3">
        <v>2503</v>
      </c>
      <c r="T12">
        <f t="shared" si="0"/>
        <v>8.0544000000002391E-3</v>
      </c>
      <c r="V12" t="str">
        <f t="shared" si="1"/>
        <v/>
      </c>
      <c r="X12">
        <f t="shared" si="2"/>
        <v>6.8105699999999896</v>
      </c>
      <c r="Z12" t="str">
        <f t="shared" si="3"/>
        <v/>
      </c>
    </row>
    <row r="13" spans="1:27" x14ac:dyDescent="0.2">
      <c r="A13" s="2">
        <v>9</v>
      </c>
      <c r="B13" s="3">
        <v>0.42643156999999998</v>
      </c>
      <c r="C13" s="3">
        <v>1.2141112999999999</v>
      </c>
      <c r="D13" s="3">
        <v>0.45332180999999899</v>
      </c>
      <c r="E13" s="3">
        <v>0.384212199999999</v>
      </c>
      <c r="F13" s="3">
        <v>0.42643156999999998</v>
      </c>
      <c r="G13" s="3">
        <v>0.42332681</v>
      </c>
      <c r="H13" s="3">
        <v>3.1047599999999799E-3</v>
      </c>
      <c r="I13" s="3">
        <v>3.1047599999999799E-3</v>
      </c>
      <c r="J13" s="3">
        <v>3.1047599999999799E-3</v>
      </c>
      <c r="K13" s="3">
        <v>3.1047599999999799E-3</v>
      </c>
      <c r="L13" s="3">
        <v>2.99949999999999E-2</v>
      </c>
      <c r="M13" s="3">
        <v>1</v>
      </c>
      <c r="N13" s="3">
        <v>10.6989</v>
      </c>
      <c r="O13" s="3">
        <v>2</v>
      </c>
      <c r="P13" s="3" t="s">
        <v>16</v>
      </c>
      <c r="Q13" s="3">
        <v>13323</v>
      </c>
      <c r="T13">
        <f t="shared" si="0"/>
        <v>3.1047599999999799E-3</v>
      </c>
      <c r="V13" t="str">
        <f t="shared" si="1"/>
        <v/>
      </c>
      <c r="X13">
        <f t="shared" si="2"/>
        <v>10.6989</v>
      </c>
      <c r="Z13" t="str">
        <f t="shared" si="3"/>
        <v/>
      </c>
    </row>
    <row r="14" spans="1:27" x14ac:dyDescent="0.2">
      <c r="A14" s="2">
        <v>11</v>
      </c>
      <c r="B14" s="3">
        <v>0.33342183999999903</v>
      </c>
      <c r="C14" s="3">
        <v>0.22423651999999999</v>
      </c>
      <c r="D14" s="3">
        <v>0.31022623999999999</v>
      </c>
      <c r="E14" s="3">
        <v>9.7174689999999994E-2</v>
      </c>
      <c r="F14" s="3">
        <v>0.33342183999999903</v>
      </c>
      <c r="G14" s="3">
        <v>0.33173043999999902</v>
      </c>
      <c r="H14" s="3">
        <v>1.6914E-3</v>
      </c>
      <c r="I14" s="3">
        <v>1.6914E-3</v>
      </c>
      <c r="J14" s="3">
        <v>1.6914E-3</v>
      </c>
      <c r="K14" s="3">
        <v>1.6914E-3</v>
      </c>
      <c r="L14" s="3">
        <v>2.15041999999999E-2</v>
      </c>
      <c r="M14" s="3">
        <v>1</v>
      </c>
      <c r="N14" s="3">
        <v>9.1260999999999992</v>
      </c>
      <c r="O14" s="3">
        <v>2</v>
      </c>
      <c r="P14" s="3" t="s">
        <v>16</v>
      </c>
      <c r="Q14" s="3">
        <v>15022</v>
      </c>
      <c r="T14">
        <f t="shared" si="0"/>
        <v>1.6914E-3</v>
      </c>
      <c r="V14" t="str">
        <f t="shared" si="1"/>
        <v/>
      </c>
      <c r="X14">
        <f t="shared" si="2"/>
        <v>9.1260999999999992</v>
      </c>
      <c r="Z14" t="str">
        <f t="shared" si="3"/>
        <v/>
      </c>
    </row>
    <row r="15" spans="1:27" x14ac:dyDescent="0.2">
      <c r="A15" s="2">
        <v>15</v>
      </c>
      <c r="B15" s="3">
        <v>0.18653244999999999</v>
      </c>
      <c r="C15" s="3">
        <v>8.8012450000000006E-2</v>
      </c>
      <c r="D15" s="3">
        <v>0.16951665999999899</v>
      </c>
      <c r="E15" s="3">
        <v>0.39950521999999999</v>
      </c>
      <c r="F15" s="3">
        <v>0.18653244999999999</v>
      </c>
      <c r="G15" s="3">
        <v>0.18318722000000001</v>
      </c>
      <c r="H15" s="3">
        <v>3.3452299999999998E-3</v>
      </c>
      <c r="I15" s="3">
        <v>3.3452299999999998E-3</v>
      </c>
      <c r="J15" s="3">
        <v>3.3452299999999998E-3</v>
      </c>
      <c r="K15" s="3">
        <v>3.3452299999999998E-3</v>
      </c>
      <c r="L15" s="3">
        <v>1.367056E-2</v>
      </c>
      <c r="M15" s="3">
        <v>1</v>
      </c>
      <c r="N15" s="3">
        <v>8.6780999999999704</v>
      </c>
      <c r="O15" s="3">
        <v>2</v>
      </c>
      <c r="P15" s="3" t="s">
        <v>16</v>
      </c>
      <c r="Q15" s="3">
        <v>19657</v>
      </c>
      <c r="T15">
        <f t="shared" si="0"/>
        <v>3.3452299999999998E-3</v>
      </c>
      <c r="V15" t="str">
        <f t="shared" si="1"/>
        <v/>
      </c>
      <c r="X15">
        <f t="shared" si="2"/>
        <v>8.6780999999999704</v>
      </c>
      <c r="Z15" t="str">
        <f t="shared" si="3"/>
        <v/>
      </c>
    </row>
    <row r="16" spans="1:27" x14ac:dyDescent="0.2">
      <c r="A16" s="2">
        <v>21</v>
      </c>
      <c r="B16" s="3">
        <v>1.08914573</v>
      </c>
      <c r="C16" s="3">
        <v>0.98492356999999997</v>
      </c>
      <c r="D16" s="3">
        <v>1.03552522</v>
      </c>
      <c r="E16" s="3">
        <v>2.6430228499999999</v>
      </c>
      <c r="F16" s="3">
        <v>1.08914573</v>
      </c>
      <c r="G16" s="3">
        <v>1.0815884999999901</v>
      </c>
      <c r="H16" s="3">
        <v>7.5572300000001898E-3</v>
      </c>
      <c r="I16" s="3">
        <v>7.5572300000001898E-3</v>
      </c>
      <c r="J16" s="3">
        <v>7.5572300000001898E-3</v>
      </c>
      <c r="K16" s="3">
        <v>7.5572300000001898E-3</v>
      </c>
      <c r="L16" s="3">
        <v>4.6063279999999797E-2</v>
      </c>
      <c r="M16" s="3">
        <v>1</v>
      </c>
      <c r="N16" s="3">
        <v>7.3322000000000003</v>
      </c>
      <c r="O16" s="3">
        <v>2</v>
      </c>
      <c r="P16" s="3" t="s">
        <v>16</v>
      </c>
      <c r="Q16" s="3">
        <v>25349</v>
      </c>
      <c r="T16">
        <f t="shared" si="0"/>
        <v>7.5572300000001898E-3</v>
      </c>
      <c r="V16" t="str">
        <f t="shared" si="1"/>
        <v/>
      </c>
      <c r="X16">
        <f t="shared" si="2"/>
        <v>7.3322000000000003</v>
      </c>
      <c r="Z16" t="str">
        <f t="shared" si="3"/>
        <v/>
      </c>
    </row>
    <row r="17" spans="1:26" x14ac:dyDescent="0.2">
      <c r="A17" s="2">
        <v>29</v>
      </c>
      <c r="B17" s="3">
        <v>1.05248546</v>
      </c>
      <c r="C17" s="3">
        <v>1.88039413</v>
      </c>
      <c r="D17" s="3">
        <v>1.10422105999999</v>
      </c>
      <c r="E17" s="3">
        <v>1.8823868499999901</v>
      </c>
      <c r="F17" s="3">
        <v>1.05248546</v>
      </c>
      <c r="G17" s="3">
        <v>1.0458427299999999</v>
      </c>
      <c r="H17" s="3">
        <v>6.6427299999998104E-3</v>
      </c>
      <c r="I17" s="3">
        <v>6.6427299999998104E-3</v>
      </c>
      <c r="J17" s="3">
        <v>6.6427299999998104E-3</v>
      </c>
      <c r="K17" s="3">
        <v>6.6427299999998104E-3</v>
      </c>
      <c r="L17" s="3">
        <v>5.83783299999995E-2</v>
      </c>
      <c r="M17" s="3">
        <v>1</v>
      </c>
      <c r="N17" s="3">
        <v>10.2015999999999</v>
      </c>
      <c r="O17" s="3">
        <v>2</v>
      </c>
      <c r="P17" s="3" t="s">
        <v>16</v>
      </c>
      <c r="Q17" s="3">
        <v>34572</v>
      </c>
      <c r="T17">
        <f t="shared" si="0"/>
        <v>6.6427299999998104E-3</v>
      </c>
      <c r="V17" t="str">
        <f t="shared" si="1"/>
        <v/>
      </c>
      <c r="X17">
        <f t="shared" si="2"/>
        <v>10.2015999999999</v>
      </c>
      <c r="Z17" t="str">
        <f t="shared" si="3"/>
        <v/>
      </c>
    </row>
    <row r="18" spans="1:26" x14ac:dyDescent="0.2">
      <c r="A18" s="2">
        <v>30</v>
      </c>
      <c r="B18" s="3">
        <v>0.2337716</v>
      </c>
      <c r="C18" s="3">
        <v>1.1911344100000001</v>
      </c>
      <c r="D18" s="3">
        <v>0.25254244999999997</v>
      </c>
      <c r="E18" s="3">
        <v>0.23810596000000001</v>
      </c>
      <c r="F18" s="3">
        <v>0.2337716</v>
      </c>
      <c r="G18" s="3">
        <v>0.23035442</v>
      </c>
      <c r="H18" s="3">
        <v>3.4171799999999902E-3</v>
      </c>
      <c r="I18" s="3">
        <v>3.4171799999999902E-3</v>
      </c>
      <c r="J18" s="3">
        <v>3.4171799999999902E-3</v>
      </c>
      <c r="K18" s="3">
        <v>3.4171799999999902E-3</v>
      </c>
      <c r="L18" s="3">
        <v>2.21880299999999E-2</v>
      </c>
      <c r="M18" s="3">
        <v>1</v>
      </c>
      <c r="N18" s="3">
        <v>12.6325</v>
      </c>
      <c r="O18" s="3">
        <v>2</v>
      </c>
      <c r="P18" s="3" t="s">
        <v>16</v>
      </c>
      <c r="Q18" s="3">
        <v>35401</v>
      </c>
      <c r="T18">
        <f t="shared" si="0"/>
        <v>3.4171799999999902E-3</v>
      </c>
      <c r="V18" t="str">
        <f t="shared" si="1"/>
        <v/>
      </c>
      <c r="X18">
        <f t="shared" si="2"/>
        <v>12.6325</v>
      </c>
      <c r="Z18" t="str">
        <f t="shared" si="3"/>
        <v/>
      </c>
    </row>
    <row r="19" spans="1:26" x14ac:dyDescent="0.2">
      <c r="A19" s="2">
        <v>36</v>
      </c>
      <c r="B19" s="3">
        <v>1.6804261300000001</v>
      </c>
      <c r="C19" s="3">
        <v>2.6702265999999901</v>
      </c>
      <c r="D19" s="3">
        <v>1.74010624</v>
      </c>
      <c r="E19" s="3">
        <v>0.26739809999999897</v>
      </c>
      <c r="F19" s="3">
        <v>1.6804261300000001</v>
      </c>
      <c r="G19" s="3">
        <v>1.67414402</v>
      </c>
      <c r="H19" s="3">
        <v>6.2821100000001098E-3</v>
      </c>
      <c r="I19" s="3">
        <v>6.2821100000001098E-3</v>
      </c>
      <c r="J19" s="3">
        <v>6.2821100000001098E-3</v>
      </c>
      <c r="K19" s="3">
        <v>6.2821100000001098E-3</v>
      </c>
      <c r="L19" s="3">
        <v>6.5962220000000002E-2</v>
      </c>
      <c r="M19" s="3">
        <v>1</v>
      </c>
      <c r="N19" s="3">
        <v>9.6761000000000195</v>
      </c>
      <c r="O19" s="3">
        <v>2</v>
      </c>
      <c r="P19" s="3" t="s">
        <v>16</v>
      </c>
      <c r="Q19" s="3">
        <v>43582</v>
      </c>
      <c r="T19">
        <f t="shared" si="0"/>
        <v>6.2821100000001098E-3</v>
      </c>
      <c r="V19" t="str">
        <f t="shared" si="1"/>
        <v/>
      </c>
      <c r="X19">
        <f t="shared" si="2"/>
        <v>9.6761000000000195</v>
      </c>
      <c r="Z19" t="str">
        <f t="shared" si="3"/>
        <v/>
      </c>
    </row>
    <row r="20" spans="1:26" x14ac:dyDescent="0.2">
      <c r="A20" s="2">
        <v>42</v>
      </c>
      <c r="B20" s="3">
        <v>3.1578659999999897E-2</v>
      </c>
      <c r="C20" s="3">
        <v>0.47027458</v>
      </c>
      <c r="D20" s="3">
        <v>3.7018119999999897E-2</v>
      </c>
      <c r="E20" s="3">
        <v>0.33289168999999902</v>
      </c>
      <c r="F20" s="3">
        <v>3.7222649999999899E-2</v>
      </c>
      <c r="G20" s="3">
        <v>3.5570119999999997E-2</v>
      </c>
      <c r="H20" s="3">
        <v>-3.9914599999999996E-3</v>
      </c>
      <c r="I20" s="3">
        <v>1.65252999999999E-3</v>
      </c>
      <c r="J20" s="3">
        <v>3.9914599999999996E-3</v>
      </c>
      <c r="K20" s="3">
        <v>1.65252999999999E-3</v>
      </c>
      <c r="L20" s="3">
        <v>1.4479999999999901E-3</v>
      </c>
      <c r="M20" s="3">
        <v>0.62365009711103903</v>
      </c>
      <c r="N20" s="3">
        <v>8.4069999999999201</v>
      </c>
      <c r="O20" s="3">
        <v>2</v>
      </c>
      <c r="P20" s="3" t="s">
        <v>16</v>
      </c>
      <c r="Q20" s="3">
        <v>51700</v>
      </c>
      <c r="T20">
        <f t="shared" si="0"/>
        <v>3.9914599999999996E-3</v>
      </c>
      <c r="V20" t="str">
        <f t="shared" si="1"/>
        <v/>
      </c>
      <c r="X20" t="str">
        <f t="shared" si="2"/>
        <v/>
      </c>
      <c r="Z20" t="str">
        <f t="shared" si="3"/>
        <v/>
      </c>
    </row>
    <row r="21" spans="1:26" x14ac:dyDescent="0.2">
      <c r="A21" s="2">
        <v>47</v>
      </c>
      <c r="B21" s="3">
        <v>2.0058201000000002</v>
      </c>
      <c r="C21" s="3">
        <v>1.0308172499999999</v>
      </c>
      <c r="D21" s="3">
        <v>1.9478796999999901</v>
      </c>
      <c r="E21" s="3">
        <v>1.9575440900000001</v>
      </c>
      <c r="F21" s="3">
        <v>2.0058201000000002</v>
      </c>
      <c r="G21" s="3">
        <v>1.9929980199999999</v>
      </c>
      <c r="H21" s="3">
        <v>1.2822080000000201E-2</v>
      </c>
      <c r="I21" s="3">
        <v>1.2822080000000201E-2</v>
      </c>
      <c r="J21" s="3">
        <v>1.2822080000000201E-2</v>
      </c>
      <c r="K21" s="3">
        <v>1.2822080000000201E-2</v>
      </c>
      <c r="L21" s="3">
        <v>4.5118320000000003E-2</v>
      </c>
      <c r="M21" s="3">
        <v>1</v>
      </c>
      <c r="N21" s="3">
        <v>6.9169999999999101</v>
      </c>
      <c r="O21" s="3">
        <v>2</v>
      </c>
      <c r="P21" s="3" t="s">
        <v>16</v>
      </c>
      <c r="Q21" s="3">
        <v>59357</v>
      </c>
      <c r="T21">
        <f t="shared" si="0"/>
        <v>1.2822080000000201E-2</v>
      </c>
      <c r="V21" t="str">
        <f t="shared" si="1"/>
        <v/>
      </c>
      <c r="X21">
        <f t="shared" si="2"/>
        <v>6.9169999999999101</v>
      </c>
      <c r="Z21" t="str">
        <f t="shared" si="3"/>
        <v/>
      </c>
    </row>
    <row r="22" spans="1:26" x14ac:dyDescent="0.2">
      <c r="A22" s="2">
        <v>1</v>
      </c>
      <c r="B22" s="3">
        <v>1.4736367399999999</v>
      </c>
      <c r="C22" s="3">
        <v>1.1831139399999999</v>
      </c>
      <c r="D22" s="3">
        <v>1.4541929999999901</v>
      </c>
      <c r="E22" s="3">
        <v>1.9562438599999901</v>
      </c>
      <c r="F22" s="3">
        <v>1.4736367399999999</v>
      </c>
      <c r="G22" s="3">
        <v>1.4712568100000001</v>
      </c>
      <c r="H22" s="3">
        <v>2.3799300000000301E-3</v>
      </c>
      <c r="I22" s="3">
        <v>2.3799300000000301E-3</v>
      </c>
      <c r="J22" s="3">
        <v>2.3799300000000301E-3</v>
      </c>
      <c r="K22" s="3">
        <v>2.3799300000000301E-3</v>
      </c>
      <c r="L22" s="3">
        <v>1.70638100000002E-2</v>
      </c>
      <c r="M22" s="3">
        <v>1</v>
      </c>
      <c r="N22" s="3">
        <v>8.8739999999999899</v>
      </c>
      <c r="O22" s="3">
        <v>2</v>
      </c>
      <c r="P22" s="3" t="s">
        <v>16</v>
      </c>
      <c r="Q22" s="3">
        <v>6866</v>
      </c>
      <c r="T22">
        <f t="shared" si="0"/>
        <v>2.3799300000000301E-3</v>
      </c>
      <c r="V22" t="str">
        <f t="shared" si="1"/>
        <v/>
      </c>
      <c r="X22">
        <f t="shared" si="2"/>
        <v>8.8739999999999899</v>
      </c>
      <c r="Z22" t="str">
        <f t="shared" si="3"/>
        <v/>
      </c>
    </row>
    <row r="23" spans="1:26" x14ac:dyDescent="0.2">
      <c r="A23" s="2">
        <v>7</v>
      </c>
      <c r="B23" s="3">
        <v>1.77322256</v>
      </c>
      <c r="C23" s="3">
        <v>1.3196318600000001</v>
      </c>
      <c r="D23" s="3">
        <v>1.6694632999999901</v>
      </c>
      <c r="E23" s="3">
        <v>3.2462832399999999</v>
      </c>
      <c r="F23" s="3">
        <v>1.77322256</v>
      </c>
      <c r="G23" s="3">
        <v>1.77436394</v>
      </c>
      <c r="H23" s="3">
        <v>-1.14137999999974E-3</v>
      </c>
      <c r="I23" s="3">
        <v>-1.14137999999974E-3</v>
      </c>
      <c r="J23" s="3">
        <v>1.14137999999974E-3</v>
      </c>
      <c r="K23" s="3">
        <v>1.14137999999974E-3</v>
      </c>
      <c r="L23" s="3">
        <v>0.10490064</v>
      </c>
      <c r="M23" s="3">
        <v>1</v>
      </c>
      <c r="N23" s="3">
        <v>9.1403999999999996</v>
      </c>
      <c r="O23" s="3">
        <v>2</v>
      </c>
      <c r="P23" s="3" t="s">
        <v>16</v>
      </c>
      <c r="Q23" s="3">
        <v>16519</v>
      </c>
      <c r="T23">
        <f t="shared" si="0"/>
        <v>1.14137999999974E-3</v>
      </c>
      <c r="V23" t="str">
        <f t="shared" si="1"/>
        <v/>
      </c>
      <c r="X23">
        <f t="shared" si="2"/>
        <v>9.1403999999999996</v>
      </c>
      <c r="Z23" t="str">
        <f t="shared" si="3"/>
        <v/>
      </c>
    </row>
    <row r="24" spans="1:26" x14ac:dyDescent="0.2">
      <c r="A24" s="2">
        <v>12</v>
      </c>
      <c r="B24" s="3">
        <v>0.88791858000000001</v>
      </c>
      <c r="C24" s="3">
        <v>0.432908449999999</v>
      </c>
      <c r="D24" s="3">
        <v>0.86824162000000005</v>
      </c>
      <c r="E24" s="3">
        <v>0.25808871999999999</v>
      </c>
      <c r="F24" s="3">
        <v>0.90967637000000001</v>
      </c>
      <c r="G24" s="3">
        <v>0.89815684999999901</v>
      </c>
      <c r="H24" s="3">
        <v>-1.0238269999999799E-2</v>
      </c>
      <c r="I24" s="3">
        <v>1.1519520000000101E-2</v>
      </c>
      <c r="J24" s="3">
        <v>1.0238269999999799E-2</v>
      </c>
      <c r="K24" s="3">
        <v>1.1519520000000101E-2</v>
      </c>
      <c r="L24" s="3">
        <v>2.99152299999998E-2</v>
      </c>
      <c r="M24" s="3">
        <v>1</v>
      </c>
      <c r="N24" s="3">
        <v>3.49170000000003</v>
      </c>
      <c r="O24" s="3">
        <v>2</v>
      </c>
      <c r="P24" s="3" t="s">
        <v>16</v>
      </c>
      <c r="Q24" s="3">
        <v>21966</v>
      </c>
      <c r="T24">
        <f t="shared" si="0"/>
        <v>1.0238269999999799E-2</v>
      </c>
      <c r="V24" t="str">
        <f t="shared" si="1"/>
        <v/>
      </c>
      <c r="X24">
        <f t="shared" si="2"/>
        <v>3.49170000000003</v>
      </c>
      <c r="Z24" t="str">
        <f t="shared" si="3"/>
        <v/>
      </c>
    </row>
    <row r="25" spans="1:26" x14ac:dyDescent="0.2">
      <c r="A25" s="2">
        <v>19</v>
      </c>
      <c r="B25" s="3">
        <v>0.65921651999999997</v>
      </c>
      <c r="C25" s="3">
        <v>0.26227693000000002</v>
      </c>
      <c r="D25" s="3">
        <v>0.51908346000000005</v>
      </c>
      <c r="E25" s="3">
        <v>0.63090780999999996</v>
      </c>
      <c r="F25" s="3">
        <v>0.65921651999999997</v>
      </c>
      <c r="G25" s="3">
        <v>0.65250960999999996</v>
      </c>
      <c r="H25" s="3">
        <v>6.7069100000000104E-3</v>
      </c>
      <c r="I25" s="3">
        <v>6.7069100000000104E-3</v>
      </c>
      <c r="J25" s="3">
        <v>6.7069100000000104E-3</v>
      </c>
      <c r="K25" s="3">
        <v>6.7069100000000104E-3</v>
      </c>
      <c r="L25" s="3">
        <v>0.13342614999999899</v>
      </c>
      <c r="M25" s="3">
        <v>1</v>
      </c>
      <c r="N25" s="3">
        <v>7.9386000000000001</v>
      </c>
      <c r="O25" s="3">
        <v>2</v>
      </c>
      <c r="P25" s="3" t="s">
        <v>16</v>
      </c>
      <c r="Q25" s="3">
        <v>29033</v>
      </c>
      <c r="T25">
        <f t="shared" si="0"/>
        <v>6.7069100000000104E-3</v>
      </c>
      <c r="V25" t="str">
        <f t="shared" si="1"/>
        <v/>
      </c>
      <c r="X25">
        <f t="shared" si="2"/>
        <v>7.9386000000000001</v>
      </c>
      <c r="Z25" t="str">
        <f t="shared" si="3"/>
        <v/>
      </c>
    </row>
    <row r="26" spans="1:26" x14ac:dyDescent="0.2">
      <c r="A26" s="2">
        <v>20</v>
      </c>
      <c r="B26" s="3">
        <v>1.0263164499999999</v>
      </c>
      <c r="C26" s="3">
        <v>1.3071447700000001</v>
      </c>
      <c r="D26" s="3">
        <v>1.06723985</v>
      </c>
      <c r="E26" s="3">
        <v>2.8220057299999999</v>
      </c>
      <c r="F26" s="3">
        <v>1.0263164499999999</v>
      </c>
      <c r="G26" s="3">
        <v>1.0258921000000001</v>
      </c>
      <c r="H26" s="3">
        <v>4.2435000000007301E-4</v>
      </c>
      <c r="I26" s="3">
        <v>4.2435000000007301E-4</v>
      </c>
      <c r="J26" s="3">
        <v>4.2435000000007301E-4</v>
      </c>
      <c r="K26" s="3">
        <v>4.2435000000007301E-4</v>
      </c>
      <c r="L26" s="3">
        <v>4.1347749999999898E-2</v>
      </c>
      <c r="M26" s="3">
        <v>1</v>
      </c>
      <c r="N26" s="3">
        <v>4.8576999999999</v>
      </c>
      <c r="O26" s="3">
        <v>2</v>
      </c>
      <c r="P26" s="3" t="s">
        <v>16</v>
      </c>
      <c r="Q26" s="3">
        <v>30964</v>
      </c>
      <c r="T26">
        <f t="shared" si="0"/>
        <v>4.2435000000007301E-4</v>
      </c>
      <c r="V26" t="str">
        <f t="shared" si="1"/>
        <v/>
      </c>
      <c r="X26">
        <f t="shared" si="2"/>
        <v>4.8576999999999</v>
      </c>
      <c r="Z26" t="str">
        <f t="shared" si="3"/>
        <v/>
      </c>
    </row>
    <row r="27" spans="1:26" x14ac:dyDescent="0.2">
      <c r="A27" s="2">
        <v>28</v>
      </c>
      <c r="B27" s="3">
        <v>1.6416512799999901</v>
      </c>
      <c r="C27" s="3">
        <v>0.76668760999999996</v>
      </c>
      <c r="D27" s="3">
        <v>1.5619263400000001</v>
      </c>
      <c r="E27" s="3">
        <v>0.91835404999999903</v>
      </c>
      <c r="F27" s="3">
        <v>1.6422117699999901</v>
      </c>
      <c r="G27" s="3">
        <v>1.63167496</v>
      </c>
      <c r="H27" s="3">
        <v>9.9763199999995892E-3</v>
      </c>
      <c r="I27" s="3">
        <v>1.05368099999996E-2</v>
      </c>
      <c r="J27" s="3">
        <v>9.9763199999995892E-3</v>
      </c>
      <c r="K27" s="3">
        <v>1.05368099999996E-2</v>
      </c>
      <c r="L27" s="3">
        <v>6.97486199999999E-2</v>
      </c>
      <c r="M27" s="3">
        <v>1</v>
      </c>
      <c r="N27" s="3">
        <v>3.2681</v>
      </c>
      <c r="O27" s="3">
        <v>2</v>
      </c>
      <c r="P27" s="3" t="s">
        <v>16</v>
      </c>
      <c r="Q27" s="3">
        <v>39784</v>
      </c>
      <c r="T27">
        <f t="shared" si="0"/>
        <v>9.9763199999995892E-3</v>
      </c>
      <c r="V27" t="str">
        <f t="shared" si="1"/>
        <v/>
      </c>
      <c r="X27">
        <f t="shared" si="2"/>
        <v>3.2681</v>
      </c>
      <c r="Z27" t="str">
        <f t="shared" si="3"/>
        <v/>
      </c>
    </row>
    <row r="28" spans="1:26" x14ac:dyDescent="0.2">
      <c r="A28" s="2">
        <v>30</v>
      </c>
      <c r="B28" s="3">
        <v>0.57325024999999996</v>
      </c>
      <c r="C28" s="3">
        <v>0.14409624999999901</v>
      </c>
      <c r="D28" s="3">
        <v>0.53709317000000001</v>
      </c>
      <c r="E28" s="3">
        <v>1.6047697000000001</v>
      </c>
      <c r="F28" s="3">
        <v>0.55617028999999996</v>
      </c>
      <c r="G28" s="3">
        <v>0.54280044999999999</v>
      </c>
      <c r="H28" s="3">
        <v>3.0449799999999898E-2</v>
      </c>
      <c r="I28" s="3">
        <v>1.33698399999999E-2</v>
      </c>
      <c r="J28" s="3">
        <v>3.0449799999999898E-2</v>
      </c>
      <c r="K28" s="3">
        <v>1.33698399999999E-2</v>
      </c>
      <c r="L28" s="3">
        <v>5.7072800000000897E-3</v>
      </c>
      <c r="M28" s="3">
        <v>1</v>
      </c>
      <c r="N28" s="3">
        <v>4.7115999999999696</v>
      </c>
      <c r="O28" s="3">
        <v>2</v>
      </c>
      <c r="P28" s="3" t="s">
        <v>16</v>
      </c>
      <c r="Q28" s="3">
        <v>41629</v>
      </c>
      <c r="T28">
        <f t="shared" si="0"/>
        <v>3.0449799999999898E-2</v>
      </c>
      <c r="V28" t="str">
        <f t="shared" si="1"/>
        <v/>
      </c>
      <c r="X28">
        <f t="shared" si="2"/>
        <v>4.7115999999999696</v>
      </c>
      <c r="Z28" t="str">
        <f t="shared" si="3"/>
        <v/>
      </c>
    </row>
    <row r="29" spans="1:26" x14ac:dyDescent="0.2">
      <c r="A29" s="2">
        <v>38</v>
      </c>
      <c r="B29" s="3">
        <v>0.79992601999999902</v>
      </c>
      <c r="C29" s="3">
        <v>0.51010624999999998</v>
      </c>
      <c r="D29" s="3">
        <v>0.75369346000000004</v>
      </c>
      <c r="E29" s="3">
        <v>2.1303903399999999</v>
      </c>
      <c r="F29" s="3">
        <v>0.79950401000000004</v>
      </c>
      <c r="G29" s="3">
        <v>0.79010941000000001</v>
      </c>
      <c r="H29" s="3">
        <v>9.8166099999998906E-3</v>
      </c>
      <c r="I29" s="3">
        <v>9.3946000000000307E-3</v>
      </c>
      <c r="J29" s="3">
        <v>9.8166099999998906E-3</v>
      </c>
      <c r="K29" s="3">
        <v>9.3946000000000307E-3</v>
      </c>
      <c r="L29" s="3">
        <v>3.6415949999999898E-2</v>
      </c>
      <c r="M29" s="3">
        <v>1</v>
      </c>
      <c r="N29" s="3">
        <v>5.2900999999999296</v>
      </c>
      <c r="O29" s="3">
        <v>2</v>
      </c>
      <c r="P29" s="3" t="s">
        <v>16</v>
      </c>
      <c r="Q29" s="3">
        <v>47205</v>
      </c>
      <c r="T29">
        <f t="shared" si="0"/>
        <v>9.8166099999998906E-3</v>
      </c>
      <c r="V29" t="str">
        <f t="shared" si="1"/>
        <v/>
      </c>
      <c r="X29">
        <f t="shared" si="2"/>
        <v>5.2900999999999296</v>
      </c>
      <c r="Z29" t="str">
        <f t="shared" si="3"/>
        <v/>
      </c>
    </row>
    <row r="30" spans="1:26" x14ac:dyDescent="0.2">
      <c r="A30" s="2">
        <v>41</v>
      </c>
      <c r="B30" s="3">
        <v>1.95932281</v>
      </c>
      <c r="C30" s="3">
        <v>2.5741973199999899</v>
      </c>
      <c r="D30" s="3">
        <v>2.0621933299999999</v>
      </c>
      <c r="E30" s="3">
        <v>0.11673122</v>
      </c>
      <c r="F30" s="3">
        <v>1.95908751999999</v>
      </c>
      <c r="G30" s="3">
        <v>1.9465581599999999</v>
      </c>
      <c r="H30" s="3">
        <v>1.2764650000000001E-2</v>
      </c>
      <c r="I30" s="3">
        <v>1.2529359999999601E-2</v>
      </c>
      <c r="J30" s="3">
        <v>1.2764650000000001E-2</v>
      </c>
      <c r="K30" s="3">
        <v>1.2529359999999601E-2</v>
      </c>
      <c r="L30" s="3">
        <v>0.115635169999999</v>
      </c>
      <c r="M30" s="3">
        <v>1</v>
      </c>
      <c r="N30" s="3">
        <v>6.0974999999999602</v>
      </c>
      <c r="O30" s="3">
        <v>2</v>
      </c>
      <c r="P30" s="3" t="s">
        <v>16</v>
      </c>
      <c r="Q30" s="3">
        <v>51211</v>
      </c>
      <c r="T30">
        <f t="shared" si="0"/>
        <v>1.2764650000000001E-2</v>
      </c>
      <c r="V30" t="str">
        <f t="shared" si="1"/>
        <v/>
      </c>
      <c r="X30">
        <f t="shared" si="2"/>
        <v>6.0974999999999602</v>
      </c>
      <c r="Z30" t="str">
        <f t="shared" si="3"/>
        <v/>
      </c>
    </row>
    <row r="31" spans="1:26" x14ac:dyDescent="0.2">
      <c r="A31" s="2">
        <v>49</v>
      </c>
      <c r="B31" s="3">
        <v>0.91849000000000003</v>
      </c>
      <c r="C31" s="3">
        <v>1.83303364</v>
      </c>
      <c r="D31" s="3">
        <v>0.93838442</v>
      </c>
      <c r="E31" s="3">
        <v>1.31355105999999</v>
      </c>
      <c r="F31" s="3">
        <v>0.91200176999999905</v>
      </c>
      <c r="G31" s="3">
        <v>0.90028412999999996</v>
      </c>
      <c r="H31" s="3">
        <v>1.8205869999999999E-2</v>
      </c>
      <c r="I31" s="3">
        <v>1.17176399999998E-2</v>
      </c>
      <c r="J31" s="3">
        <v>1.8205869999999999E-2</v>
      </c>
      <c r="K31" s="3">
        <v>1.17176399999998E-2</v>
      </c>
      <c r="L31" s="3">
        <v>3.8100289999999898E-2</v>
      </c>
      <c r="M31" s="3">
        <v>1</v>
      </c>
      <c r="N31" s="3">
        <v>4.3810000000000802</v>
      </c>
      <c r="O31" s="3">
        <v>2</v>
      </c>
      <c r="P31" s="3" t="s">
        <v>16</v>
      </c>
      <c r="Q31" s="3">
        <v>58802</v>
      </c>
      <c r="T31">
        <f t="shared" si="0"/>
        <v>1.8205869999999999E-2</v>
      </c>
      <c r="V31" t="str">
        <f t="shared" si="1"/>
        <v/>
      </c>
      <c r="X31">
        <f t="shared" si="2"/>
        <v>4.3810000000000802</v>
      </c>
      <c r="Z31" t="str">
        <f t="shared" si="3"/>
        <v/>
      </c>
    </row>
    <row r="32" spans="1:26" x14ac:dyDescent="0.2">
      <c r="A32" s="2">
        <v>0</v>
      </c>
      <c r="B32" s="3">
        <v>0.18017941000000001</v>
      </c>
      <c r="C32" s="3">
        <v>0.18272308000000001</v>
      </c>
      <c r="D32" s="3">
        <v>0.15885973</v>
      </c>
      <c r="E32" s="3">
        <v>1.0668029000000001</v>
      </c>
      <c r="F32" s="3">
        <v>0.18015400000000001</v>
      </c>
      <c r="G32" s="3">
        <v>0.178178319999999</v>
      </c>
      <c r="H32" s="3">
        <v>2.0010900000000599E-3</v>
      </c>
      <c r="I32" s="3">
        <v>1.9756800000000599E-3</v>
      </c>
      <c r="J32" s="3">
        <v>2.0010900000000599E-3</v>
      </c>
      <c r="K32" s="3">
        <v>1.9756800000000599E-3</v>
      </c>
      <c r="L32" s="3">
        <v>1.9318589999999899E-2</v>
      </c>
      <c r="M32" s="3">
        <v>1</v>
      </c>
      <c r="N32" s="3">
        <v>7.2544969999999998</v>
      </c>
      <c r="O32" s="3">
        <v>2</v>
      </c>
      <c r="P32" s="3" t="s">
        <v>16</v>
      </c>
      <c r="Q32" s="3">
        <v>472</v>
      </c>
      <c r="T32">
        <f t="shared" si="0"/>
        <v>2.0010900000000599E-3</v>
      </c>
      <c r="V32" t="str">
        <f t="shared" si="1"/>
        <v/>
      </c>
      <c r="X32">
        <f t="shared" si="2"/>
        <v>7.2544969999999998</v>
      </c>
      <c r="Z32" t="str">
        <f t="shared" si="3"/>
        <v/>
      </c>
    </row>
    <row r="33" spans="1:26" x14ac:dyDescent="0.2">
      <c r="A33" s="2">
        <v>9</v>
      </c>
      <c r="B33" s="3">
        <v>0.63768424000000001</v>
      </c>
      <c r="C33" s="3">
        <v>0.97689961999999997</v>
      </c>
      <c r="D33" s="3">
        <v>0.64325193999999997</v>
      </c>
      <c r="E33" s="3">
        <v>1.8933115699999901</v>
      </c>
      <c r="F33" s="3">
        <v>0.63776045000000003</v>
      </c>
      <c r="G33" s="3">
        <v>0.63075219999999999</v>
      </c>
      <c r="H33" s="3">
        <v>6.9320400000000204E-3</v>
      </c>
      <c r="I33" s="3">
        <v>7.0082500000000396E-3</v>
      </c>
      <c r="J33" s="3">
        <v>6.9320400000000204E-3</v>
      </c>
      <c r="K33" s="3">
        <v>7.0082500000000396E-3</v>
      </c>
      <c r="L33" s="3">
        <v>1.2499740000000001E-2</v>
      </c>
      <c r="M33" s="3">
        <v>1</v>
      </c>
      <c r="N33" s="3">
        <v>9.2915000000000099</v>
      </c>
      <c r="O33" s="3">
        <v>2</v>
      </c>
      <c r="P33" s="3" t="s">
        <v>16</v>
      </c>
      <c r="Q33" s="3">
        <v>12982</v>
      </c>
      <c r="T33">
        <f t="shared" si="0"/>
        <v>6.9320400000000204E-3</v>
      </c>
      <c r="V33" t="str">
        <f t="shared" si="1"/>
        <v/>
      </c>
      <c r="X33">
        <f t="shared" si="2"/>
        <v>9.2915000000000099</v>
      </c>
      <c r="Z33" t="str">
        <f t="shared" si="3"/>
        <v/>
      </c>
    </row>
    <row r="34" spans="1:26" x14ac:dyDescent="0.2">
      <c r="A34" s="2">
        <v>13</v>
      </c>
      <c r="B34" s="3">
        <v>0.55110055999999996</v>
      </c>
      <c r="C34" s="3">
        <v>0.47760652999999997</v>
      </c>
      <c r="D34" s="3">
        <v>0.52576288999999998</v>
      </c>
      <c r="E34" s="3">
        <v>2.4926499999999999E-3</v>
      </c>
      <c r="F34" s="3">
        <v>0.59252547999999905</v>
      </c>
      <c r="G34" s="3">
        <v>0.59736079999999903</v>
      </c>
      <c r="H34" s="3">
        <v>-4.6260239999999897E-2</v>
      </c>
      <c r="I34" s="3">
        <v>-4.8353199999999702E-3</v>
      </c>
      <c r="J34" s="3">
        <v>4.6260239999999897E-2</v>
      </c>
      <c r="K34" s="3">
        <v>4.8353199999999702E-3</v>
      </c>
      <c r="L34" s="3">
        <v>7.1597909999999904E-2</v>
      </c>
      <c r="M34" s="3">
        <v>1</v>
      </c>
      <c r="N34" s="3">
        <v>4.9105999999999801</v>
      </c>
      <c r="O34" s="3">
        <v>2</v>
      </c>
      <c r="P34" s="3" t="s">
        <v>16</v>
      </c>
      <c r="Q34" s="3">
        <v>15594</v>
      </c>
      <c r="T34">
        <f t="shared" si="0"/>
        <v>4.6260239999999897E-2</v>
      </c>
      <c r="V34" t="str">
        <f t="shared" si="1"/>
        <v/>
      </c>
      <c r="X34">
        <f t="shared" si="2"/>
        <v>4.9105999999999801</v>
      </c>
      <c r="Z34" t="str">
        <f t="shared" si="3"/>
        <v/>
      </c>
    </row>
    <row r="35" spans="1:26" x14ac:dyDescent="0.2">
      <c r="A35" s="2">
        <v>15</v>
      </c>
      <c r="B35" s="3">
        <v>2.1879103999999998</v>
      </c>
      <c r="C35" s="3">
        <v>1.63262820999999</v>
      </c>
      <c r="D35" s="3">
        <v>2.2480512399999899</v>
      </c>
      <c r="E35" s="3">
        <v>1.2518813</v>
      </c>
      <c r="F35" s="3">
        <v>2.1848748499999999</v>
      </c>
      <c r="G35" s="3">
        <v>2.1788900899999901</v>
      </c>
      <c r="H35" s="3">
        <v>9.0203100000003592E-3</v>
      </c>
      <c r="I35" s="3">
        <v>5.9847600000004697E-3</v>
      </c>
      <c r="J35" s="3">
        <v>9.0203100000003592E-3</v>
      </c>
      <c r="K35" s="3">
        <v>5.9847600000004697E-3</v>
      </c>
      <c r="L35" s="3">
        <v>6.9161150000000199E-2</v>
      </c>
      <c r="M35" s="3">
        <v>1</v>
      </c>
      <c r="N35" s="3">
        <v>9.17349999999999</v>
      </c>
      <c r="O35" s="3">
        <v>2</v>
      </c>
      <c r="P35" s="3" t="s">
        <v>16</v>
      </c>
      <c r="Q35" s="3">
        <v>16575</v>
      </c>
      <c r="T35">
        <f t="shared" si="0"/>
        <v>9.0203100000003592E-3</v>
      </c>
      <c r="V35" t="str">
        <f t="shared" si="1"/>
        <v/>
      </c>
      <c r="X35">
        <f t="shared" si="2"/>
        <v>9.17349999999999</v>
      </c>
      <c r="Z35" t="str">
        <f t="shared" si="3"/>
        <v/>
      </c>
    </row>
    <row r="36" spans="1:26" x14ac:dyDescent="0.2">
      <c r="A36" s="2">
        <v>20</v>
      </c>
      <c r="B36" s="3">
        <v>0.78487417000000004</v>
      </c>
      <c r="C36" s="3">
        <v>1.2074585</v>
      </c>
      <c r="D36" s="3">
        <v>0.82955352999999998</v>
      </c>
      <c r="E36" s="3">
        <v>1.5323971700000001</v>
      </c>
      <c r="F36" s="3">
        <v>0.76802557000000005</v>
      </c>
      <c r="G36" s="3">
        <v>0.752107049999999</v>
      </c>
      <c r="H36" s="3">
        <v>3.2767120000000101E-2</v>
      </c>
      <c r="I36" s="3">
        <v>1.5918520000000099E-2</v>
      </c>
      <c r="J36" s="3">
        <v>3.2767120000000101E-2</v>
      </c>
      <c r="K36" s="3">
        <v>1.5918520000000099E-2</v>
      </c>
      <c r="L36" s="3">
        <v>7.7446480000000206E-2</v>
      </c>
      <c r="M36" s="3">
        <v>1</v>
      </c>
      <c r="N36" s="3">
        <v>7.9174000000000397</v>
      </c>
      <c r="O36" s="3">
        <v>2</v>
      </c>
      <c r="P36" s="3" t="s">
        <v>16</v>
      </c>
      <c r="Q36" s="3">
        <v>20380</v>
      </c>
      <c r="T36">
        <f t="shared" si="0"/>
        <v>3.2767120000000101E-2</v>
      </c>
      <c r="V36" t="str">
        <f t="shared" si="1"/>
        <v/>
      </c>
      <c r="X36">
        <f t="shared" si="2"/>
        <v>7.9174000000000397</v>
      </c>
      <c r="Z36" t="str">
        <f t="shared" si="3"/>
        <v/>
      </c>
    </row>
    <row r="37" spans="1:26" x14ac:dyDescent="0.2">
      <c r="A37" s="2">
        <v>27</v>
      </c>
      <c r="B37" s="3">
        <v>1.38185577</v>
      </c>
      <c r="C37" s="3">
        <v>0.35486600000000001</v>
      </c>
      <c r="D37" s="3">
        <v>1.32001937999999</v>
      </c>
      <c r="E37" s="3">
        <v>3.2421012499999899</v>
      </c>
      <c r="F37" s="3">
        <v>1.38185577</v>
      </c>
      <c r="G37" s="3">
        <v>1.3709578499999999</v>
      </c>
      <c r="H37" s="3">
        <v>1.0897920000000101E-2</v>
      </c>
      <c r="I37" s="3">
        <v>1.0897920000000101E-2</v>
      </c>
      <c r="J37" s="3">
        <v>1.0897920000000101E-2</v>
      </c>
      <c r="K37" s="3">
        <v>1.0897920000000101E-2</v>
      </c>
      <c r="L37" s="3">
        <v>5.0938470000000097E-2</v>
      </c>
      <c r="M37" s="3">
        <v>1</v>
      </c>
      <c r="N37" s="3">
        <v>7.1213999999999897</v>
      </c>
      <c r="O37" s="3">
        <v>2</v>
      </c>
      <c r="P37" s="3" t="s">
        <v>16</v>
      </c>
      <c r="Q37" s="3">
        <v>27103</v>
      </c>
      <c r="T37">
        <f t="shared" si="0"/>
        <v>1.0897920000000101E-2</v>
      </c>
      <c r="V37" t="str">
        <f t="shared" si="1"/>
        <v/>
      </c>
      <c r="X37">
        <f t="shared" si="2"/>
        <v>7.1213999999999897</v>
      </c>
      <c r="Z37" t="str">
        <f t="shared" si="3"/>
        <v/>
      </c>
    </row>
    <row r="38" spans="1:26" x14ac:dyDescent="0.2">
      <c r="A38" s="2">
        <v>31</v>
      </c>
      <c r="B38" s="3">
        <v>0.97631749000000001</v>
      </c>
      <c r="C38" s="3">
        <v>1.5001722499999901</v>
      </c>
      <c r="D38" s="3">
        <v>1.00668322</v>
      </c>
      <c r="E38" s="3">
        <v>0.35871344999999999</v>
      </c>
      <c r="F38" s="3">
        <v>0.92959133000000005</v>
      </c>
      <c r="G38" s="3">
        <v>0.91962844999999904</v>
      </c>
      <c r="H38" s="3">
        <v>5.6689040000000003E-2</v>
      </c>
      <c r="I38" s="3">
        <v>9.9628800000001096E-3</v>
      </c>
      <c r="J38" s="3">
        <v>5.6689040000000003E-2</v>
      </c>
      <c r="K38" s="3">
        <v>9.9628800000001096E-3</v>
      </c>
      <c r="L38" s="3">
        <v>8.7054770000000198E-2</v>
      </c>
      <c r="M38" s="3">
        <v>1</v>
      </c>
      <c r="N38" s="3">
        <v>2.4584000000000898</v>
      </c>
      <c r="O38" s="3">
        <v>2</v>
      </c>
      <c r="P38" s="3" t="s">
        <v>16</v>
      </c>
      <c r="Q38" s="3">
        <v>30888</v>
      </c>
      <c r="T38">
        <f t="shared" si="0"/>
        <v>5.6689040000000003E-2</v>
      </c>
      <c r="V38" t="str">
        <f t="shared" si="1"/>
        <v/>
      </c>
      <c r="X38">
        <f t="shared" si="2"/>
        <v>2.4584000000000898</v>
      </c>
      <c r="Z38" t="str">
        <f t="shared" si="3"/>
        <v/>
      </c>
    </row>
    <row r="39" spans="1:26" x14ac:dyDescent="0.2">
      <c r="A39" s="2">
        <v>37</v>
      </c>
      <c r="B39" s="3">
        <v>1.0906458400000001</v>
      </c>
      <c r="C39" s="3">
        <v>0.227704719999999</v>
      </c>
      <c r="D39" s="3">
        <v>1.0887370000000001</v>
      </c>
      <c r="E39" s="3">
        <v>1.56803273999999</v>
      </c>
      <c r="F39" s="3">
        <v>1.0902990800000001</v>
      </c>
      <c r="G39" s="3">
        <v>1.0796626899999999</v>
      </c>
      <c r="H39" s="3">
        <v>1.0983150000000099E-2</v>
      </c>
      <c r="I39" s="3">
        <v>1.06363900000001E-2</v>
      </c>
      <c r="J39" s="3">
        <v>1.0983150000000099E-2</v>
      </c>
      <c r="K39" s="3">
        <v>1.06363900000001E-2</v>
      </c>
      <c r="L39" s="3">
        <v>9.0743100000001391E-3</v>
      </c>
      <c r="M39" s="3">
        <v>1</v>
      </c>
      <c r="N39" s="3">
        <v>6.1508000000000003</v>
      </c>
      <c r="O39" s="3">
        <v>2</v>
      </c>
      <c r="P39" s="3" t="s">
        <v>16</v>
      </c>
      <c r="Q39" s="3">
        <v>35211</v>
      </c>
      <c r="T39">
        <f t="shared" si="0"/>
        <v>1.0983150000000099E-2</v>
      </c>
      <c r="V39" t="str">
        <f t="shared" si="1"/>
        <v/>
      </c>
      <c r="X39">
        <f t="shared" si="2"/>
        <v>6.1508000000000003</v>
      </c>
      <c r="Z39" t="str">
        <f t="shared" si="3"/>
        <v/>
      </c>
    </row>
    <row r="40" spans="1:26" x14ac:dyDescent="0.2">
      <c r="A40" s="2">
        <v>44</v>
      </c>
      <c r="B40" s="3">
        <v>0.56605656999999998</v>
      </c>
      <c r="C40" s="3">
        <v>0.51670759999999905</v>
      </c>
      <c r="D40" s="3">
        <v>0.55043489000000001</v>
      </c>
      <c r="E40" s="3">
        <v>0.5772969</v>
      </c>
      <c r="F40" s="3">
        <v>0.48498785</v>
      </c>
      <c r="G40" s="3">
        <v>0.44763209999999998</v>
      </c>
      <c r="H40" s="3">
        <v>0.11842447</v>
      </c>
      <c r="I40" s="3">
        <v>3.7355749999999903E-2</v>
      </c>
      <c r="J40" s="3">
        <v>0.11842447</v>
      </c>
      <c r="K40" s="3">
        <v>3.7355749999999903E-2</v>
      </c>
      <c r="L40" s="3">
        <v>0.10280278999999901</v>
      </c>
      <c r="M40" s="3">
        <v>1</v>
      </c>
      <c r="N40" s="3">
        <v>2.5135999999999901</v>
      </c>
      <c r="O40" s="3">
        <v>2</v>
      </c>
      <c r="P40" s="3" t="s">
        <v>17</v>
      </c>
      <c r="Q40" s="3">
        <v>39124</v>
      </c>
      <c r="T40" t="str">
        <f t="shared" si="0"/>
        <v/>
      </c>
      <c r="V40">
        <f t="shared" si="1"/>
        <v>0.11842447</v>
      </c>
      <c r="X40" t="str">
        <f t="shared" si="2"/>
        <v/>
      </c>
      <c r="Z40">
        <f t="shared" si="3"/>
        <v>2.5135999999999901</v>
      </c>
    </row>
    <row r="41" spans="1:26" x14ac:dyDescent="0.2">
      <c r="A41" s="2">
        <v>46</v>
      </c>
      <c r="B41" s="3">
        <v>1.4428812499999999</v>
      </c>
      <c r="C41" s="3">
        <v>0.84164393000000004</v>
      </c>
      <c r="D41" s="3">
        <v>1.4277321000000001</v>
      </c>
      <c r="E41" s="3">
        <v>3.0426186499999899</v>
      </c>
      <c r="F41" s="3">
        <v>1.6047326499999901</v>
      </c>
      <c r="G41" s="3">
        <v>1.5928570399999999</v>
      </c>
      <c r="H41" s="3">
        <v>-0.149975789999999</v>
      </c>
      <c r="I41" s="3">
        <v>1.1875609999999899E-2</v>
      </c>
      <c r="J41" s="3">
        <v>0.149975789999999</v>
      </c>
      <c r="K41" s="3">
        <v>1.1875609999999899E-2</v>
      </c>
      <c r="L41" s="3">
        <v>0.165124939999999</v>
      </c>
      <c r="M41" s="3">
        <v>1</v>
      </c>
      <c r="N41" s="3">
        <v>1.4167999999999601</v>
      </c>
      <c r="O41" s="3">
        <v>2</v>
      </c>
      <c r="P41" s="3" t="s">
        <v>17</v>
      </c>
      <c r="Q41" s="3">
        <v>40215</v>
      </c>
      <c r="T41" t="str">
        <f t="shared" si="0"/>
        <v/>
      </c>
      <c r="V41">
        <f t="shared" si="1"/>
        <v>0.149975789999999</v>
      </c>
      <c r="X41" t="str">
        <f t="shared" si="2"/>
        <v/>
      </c>
      <c r="Z41">
        <f t="shared" si="3"/>
        <v>1.4167999999999601</v>
      </c>
    </row>
    <row r="42" spans="1:26" x14ac:dyDescent="0.2">
      <c r="A42" s="2">
        <v>4</v>
      </c>
      <c r="B42" s="3">
        <v>1.2504628899999899</v>
      </c>
      <c r="C42" s="3">
        <v>0.61668809000000002</v>
      </c>
      <c r="D42" s="3">
        <v>1.2549963399999999</v>
      </c>
      <c r="E42" s="3">
        <v>0.71230945000000001</v>
      </c>
      <c r="F42" s="3">
        <v>1.2514557799999999</v>
      </c>
      <c r="G42" s="3">
        <v>1.2457954899999999</v>
      </c>
      <c r="H42" s="3">
        <v>4.6673999999999804E-3</v>
      </c>
      <c r="I42" s="3">
        <v>5.66029000000023E-3</v>
      </c>
      <c r="J42" s="3">
        <v>4.6673999999999804E-3</v>
      </c>
      <c r="K42" s="3">
        <v>5.66029000000023E-3</v>
      </c>
      <c r="L42" s="3">
        <v>9.2008500000000295E-3</v>
      </c>
      <c r="M42" s="3">
        <v>1</v>
      </c>
      <c r="N42" s="3">
        <v>4.5246999999999904</v>
      </c>
      <c r="O42" s="3">
        <v>2</v>
      </c>
      <c r="P42" s="3" t="s">
        <v>16</v>
      </c>
      <c r="Q42" s="3">
        <v>8570</v>
      </c>
      <c r="T42">
        <f t="shared" si="0"/>
        <v>4.6673999999999804E-3</v>
      </c>
      <c r="V42" t="str">
        <f t="shared" si="1"/>
        <v/>
      </c>
      <c r="X42">
        <f t="shared" si="2"/>
        <v>4.5246999999999904</v>
      </c>
      <c r="Z42" t="str">
        <f t="shared" si="3"/>
        <v/>
      </c>
    </row>
    <row r="43" spans="1:26" x14ac:dyDescent="0.2">
      <c r="A43" s="2">
        <v>7</v>
      </c>
      <c r="B43" s="3">
        <v>0.14326713999999999</v>
      </c>
      <c r="C43" s="3">
        <v>0.27691714000000001</v>
      </c>
      <c r="D43" s="3">
        <v>0.13190561000000001</v>
      </c>
      <c r="E43" s="3">
        <v>0.20235865</v>
      </c>
      <c r="F43" s="3">
        <v>0.11873209</v>
      </c>
      <c r="G43" s="3">
        <v>0.10520365</v>
      </c>
      <c r="H43" s="3">
        <v>3.8063489999999998E-2</v>
      </c>
      <c r="I43" s="3">
        <v>1.3528439999999999E-2</v>
      </c>
      <c r="J43" s="3">
        <v>3.8063489999999998E-2</v>
      </c>
      <c r="K43" s="3">
        <v>1.3528439999999999E-2</v>
      </c>
      <c r="L43" s="3">
        <v>2.67019599999999E-2</v>
      </c>
      <c r="M43" s="3">
        <v>1</v>
      </c>
      <c r="N43" s="3">
        <v>3.1456</v>
      </c>
      <c r="O43" s="3">
        <v>2</v>
      </c>
      <c r="P43" s="3" t="s">
        <v>16</v>
      </c>
      <c r="Q43" s="3">
        <v>11606</v>
      </c>
      <c r="T43">
        <f t="shared" si="0"/>
        <v>3.8063489999999998E-2</v>
      </c>
      <c r="V43" t="str">
        <f t="shared" si="1"/>
        <v/>
      </c>
      <c r="X43">
        <f t="shared" si="2"/>
        <v>3.1456</v>
      </c>
      <c r="Z43" t="str">
        <f t="shared" si="3"/>
        <v/>
      </c>
    </row>
    <row r="44" spans="1:26" x14ac:dyDescent="0.2">
      <c r="A44" s="2">
        <v>12</v>
      </c>
      <c r="B44" s="3">
        <v>1.49867588</v>
      </c>
      <c r="C44" s="3">
        <v>1.3887939600000001</v>
      </c>
      <c r="D44" s="3">
        <v>1.4874896</v>
      </c>
      <c r="E44" s="3">
        <v>0.28890865999999998</v>
      </c>
      <c r="F44" s="3">
        <v>1.49867588</v>
      </c>
      <c r="G44" s="3">
        <v>1.4874697699999899</v>
      </c>
      <c r="H44" s="3">
        <v>1.12061100000002E-2</v>
      </c>
      <c r="I44" s="3">
        <v>1.12061100000002E-2</v>
      </c>
      <c r="J44" s="3">
        <v>1.12061100000002E-2</v>
      </c>
      <c r="K44" s="3">
        <v>1.12061100000002E-2</v>
      </c>
      <c r="L44" s="6">
        <v>1.9830000000275999E-5</v>
      </c>
      <c r="M44" s="3">
        <v>1</v>
      </c>
      <c r="N44" s="3">
        <v>7.8998000000000204</v>
      </c>
      <c r="O44" s="3">
        <v>2</v>
      </c>
      <c r="P44" s="3" t="s">
        <v>16</v>
      </c>
      <c r="Q44" s="3">
        <v>16932</v>
      </c>
      <c r="T44">
        <f t="shared" si="0"/>
        <v>1.12061100000002E-2</v>
      </c>
      <c r="V44" t="str">
        <f t="shared" si="1"/>
        <v/>
      </c>
      <c r="X44">
        <f t="shared" si="2"/>
        <v>7.8998000000000204</v>
      </c>
      <c r="Z44" t="str">
        <f t="shared" si="3"/>
        <v/>
      </c>
    </row>
    <row r="45" spans="1:26" x14ac:dyDescent="0.2">
      <c r="A45" s="2">
        <v>15</v>
      </c>
      <c r="B45" s="3">
        <v>0.72707572999999903</v>
      </c>
      <c r="C45" s="3">
        <v>0.80364325000000003</v>
      </c>
      <c r="D45" s="3">
        <v>0.75210604999999997</v>
      </c>
      <c r="E45" s="3">
        <v>2.3779229000000002</v>
      </c>
      <c r="F45" s="3">
        <v>0.72602612999999905</v>
      </c>
      <c r="G45" s="3">
        <v>0.72692769999999995</v>
      </c>
      <c r="H45" s="3">
        <v>1.4802999999985399E-4</v>
      </c>
      <c r="I45" s="3">
        <v>-9.01570000000129E-4</v>
      </c>
      <c r="J45" s="3">
        <v>1.4802999999985399E-4</v>
      </c>
      <c r="K45" s="3">
        <v>9.01570000000129E-4</v>
      </c>
      <c r="L45" s="3">
        <v>2.5178349999999902E-2</v>
      </c>
      <c r="M45" s="3">
        <v>1</v>
      </c>
      <c r="N45" s="3">
        <v>5.0757000000000403</v>
      </c>
      <c r="O45" s="3">
        <v>2</v>
      </c>
      <c r="P45" s="3" t="s">
        <v>16</v>
      </c>
      <c r="Q45" s="3">
        <v>19809</v>
      </c>
      <c r="T45">
        <f t="shared" si="0"/>
        <v>1.4802999999985399E-4</v>
      </c>
      <c r="V45" t="str">
        <f t="shared" si="1"/>
        <v/>
      </c>
      <c r="X45">
        <f t="shared" si="2"/>
        <v>5.0757000000000403</v>
      </c>
      <c r="Z45" t="str">
        <f t="shared" si="3"/>
        <v/>
      </c>
    </row>
    <row r="46" spans="1:26" x14ac:dyDescent="0.2">
      <c r="A46" s="2">
        <v>20</v>
      </c>
      <c r="B46" s="3">
        <v>1.0584232099999999</v>
      </c>
      <c r="C46" s="3">
        <v>1.7802793299999999</v>
      </c>
      <c r="D46" s="3">
        <v>1.0607236900000001</v>
      </c>
      <c r="E46" s="3">
        <v>0.30188863999999999</v>
      </c>
      <c r="F46" s="3">
        <v>1.0584232099999999</v>
      </c>
      <c r="G46" s="3">
        <v>1.0539874</v>
      </c>
      <c r="H46" s="3">
        <v>4.4358099999999203E-3</v>
      </c>
      <c r="I46" s="3">
        <v>4.4358099999999203E-3</v>
      </c>
      <c r="J46" s="3">
        <v>4.4358099999999203E-3</v>
      </c>
      <c r="K46" s="3">
        <v>4.4358099999999203E-3</v>
      </c>
      <c r="L46" s="3">
        <v>6.7362900000000796E-3</v>
      </c>
      <c r="M46" s="3">
        <v>1</v>
      </c>
      <c r="N46" s="3">
        <v>10.958299999999999</v>
      </c>
      <c r="O46" s="3">
        <v>2</v>
      </c>
      <c r="P46" s="3" t="s">
        <v>16</v>
      </c>
      <c r="Q46" s="3">
        <v>24563</v>
      </c>
      <c r="T46">
        <f t="shared" si="0"/>
        <v>4.4358099999999203E-3</v>
      </c>
      <c r="V46" t="str">
        <f t="shared" si="1"/>
        <v/>
      </c>
      <c r="X46">
        <f t="shared" si="2"/>
        <v>10.958299999999999</v>
      </c>
      <c r="Z46" t="str">
        <f t="shared" si="3"/>
        <v/>
      </c>
    </row>
    <row r="47" spans="1:26" x14ac:dyDescent="0.2">
      <c r="A47" s="2">
        <v>26</v>
      </c>
      <c r="B47" s="3">
        <v>0.65996352999999996</v>
      </c>
      <c r="C47" s="3">
        <v>0.52546013000000003</v>
      </c>
      <c r="D47" s="3">
        <v>0.63837849999999896</v>
      </c>
      <c r="E47" s="3">
        <v>1.9148232199999899</v>
      </c>
      <c r="F47" s="3">
        <v>0.65933607999999899</v>
      </c>
      <c r="G47" s="3">
        <v>0.66265887999999995</v>
      </c>
      <c r="H47" s="3">
        <v>-2.6953499999999801E-3</v>
      </c>
      <c r="I47" s="3">
        <v>-3.3228000000000701E-3</v>
      </c>
      <c r="J47" s="3">
        <v>2.6953499999999801E-3</v>
      </c>
      <c r="K47" s="3">
        <v>3.3228000000000701E-3</v>
      </c>
      <c r="L47" s="3">
        <v>2.4280380000000101E-2</v>
      </c>
      <c r="M47" s="3">
        <v>1</v>
      </c>
      <c r="N47" s="3">
        <v>4.0436999999999399</v>
      </c>
      <c r="O47" s="3">
        <v>2</v>
      </c>
      <c r="P47" s="3" t="s">
        <v>16</v>
      </c>
      <c r="Q47" s="3">
        <v>30830</v>
      </c>
      <c r="T47">
        <f t="shared" si="0"/>
        <v>2.6953499999999801E-3</v>
      </c>
      <c r="V47" t="str">
        <f t="shared" si="1"/>
        <v/>
      </c>
      <c r="X47">
        <f t="shared" si="2"/>
        <v>4.0436999999999399</v>
      </c>
      <c r="Z47" t="str">
        <f t="shared" si="3"/>
        <v/>
      </c>
    </row>
    <row r="48" spans="1:26" x14ac:dyDescent="0.2">
      <c r="A48" s="2">
        <v>30</v>
      </c>
      <c r="B48" s="3">
        <v>0.99452056999999905</v>
      </c>
      <c r="C48" s="3">
        <v>1.65097</v>
      </c>
      <c r="D48" s="3">
        <v>1.0029766899999999</v>
      </c>
      <c r="E48" s="3">
        <v>1.1850596099999999</v>
      </c>
      <c r="F48" s="3">
        <v>0.24662689999999901</v>
      </c>
      <c r="G48" s="3">
        <v>0.25152681999999998</v>
      </c>
      <c r="H48" s="3">
        <v>0.74299374999999901</v>
      </c>
      <c r="I48" s="3">
        <v>-4.8999200000000498E-3</v>
      </c>
      <c r="J48" s="3">
        <v>0.74299374999999901</v>
      </c>
      <c r="K48" s="3">
        <v>4.8999200000000498E-3</v>
      </c>
      <c r="L48" s="3">
        <v>0.75144986999999897</v>
      </c>
      <c r="M48" s="3">
        <v>1</v>
      </c>
      <c r="N48" s="3">
        <v>3.6444000000000099</v>
      </c>
      <c r="O48" s="3">
        <v>2</v>
      </c>
      <c r="P48" s="3" t="s">
        <v>17</v>
      </c>
      <c r="Q48" s="3">
        <v>33204</v>
      </c>
      <c r="T48" t="str">
        <f t="shared" si="0"/>
        <v/>
      </c>
      <c r="V48">
        <f t="shared" si="1"/>
        <v>0.74299374999999901</v>
      </c>
      <c r="X48" t="str">
        <f t="shared" si="2"/>
        <v/>
      </c>
      <c r="Z48">
        <f t="shared" si="3"/>
        <v>3.6444000000000099</v>
      </c>
    </row>
    <row r="49" spans="1:26" x14ac:dyDescent="0.2">
      <c r="A49" s="2">
        <v>35</v>
      </c>
      <c r="B49" s="3">
        <v>1.45723256999999</v>
      </c>
      <c r="C49" s="3">
        <v>0.61810065999999997</v>
      </c>
      <c r="D49" s="3">
        <v>1.3984960099999999</v>
      </c>
      <c r="E49" s="3">
        <v>3.3957784099999899</v>
      </c>
      <c r="F49" s="3">
        <v>1.45756649</v>
      </c>
      <c r="G49" s="3">
        <v>1.44617642</v>
      </c>
      <c r="H49" s="3">
        <v>1.10561499999994E-2</v>
      </c>
      <c r="I49" s="3">
        <v>1.1390069999999799E-2</v>
      </c>
      <c r="J49" s="3">
        <v>1.10561499999994E-2</v>
      </c>
      <c r="K49" s="3">
        <v>1.1390069999999799E-2</v>
      </c>
      <c r="L49" s="3">
        <v>4.7680410000000097E-2</v>
      </c>
      <c r="M49" s="3">
        <v>1</v>
      </c>
      <c r="N49" s="3">
        <v>7.3015000000000301</v>
      </c>
      <c r="O49" s="3">
        <v>2</v>
      </c>
      <c r="P49" s="3" t="s">
        <v>16</v>
      </c>
      <c r="Q49" s="3">
        <v>36203</v>
      </c>
      <c r="T49">
        <f t="shared" si="0"/>
        <v>1.10561499999994E-2</v>
      </c>
      <c r="V49" t="str">
        <f t="shared" si="1"/>
        <v/>
      </c>
      <c r="X49">
        <f t="shared" si="2"/>
        <v>7.3015000000000301</v>
      </c>
      <c r="Z49" t="str">
        <f t="shared" si="3"/>
        <v/>
      </c>
    </row>
    <row r="50" spans="1:26" x14ac:dyDescent="0.2">
      <c r="A50" s="2">
        <v>44</v>
      </c>
      <c r="B50" s="3">
        <v>1.28074825</v>
      </c>
      <c r="C50" s="3">
        <v>1.10486426</v>
      </c>
      <c r="D50" s="3">
        <v>1.2881416999999999</v>
      </c>
      <c r="E50" s="3">
        <v>0.22731385999999901</v>
      </c>
      <c r="F50" s="3">
        <v>0.83730181000000004</v>
      </c>
      <c r="G50" s="3">
        <v>0.91945125000000005</v>
      </c>
      <c r="H50" s="3">
        <v>0.36129699999999998</v>
      </c>
      <c r="I50" s="3">
        <v>-8.2149440000000004E-2</v>
      </c>
      <c r="J50" s="3">
        <v>0.36129699999999998</v>
      </c>
      <c r="K50" s="3">
        <v>8.2149440000000004E-2</v>
      </c>
      <c r="L50" s="3">
        <v>0.36869045</v>
      </c>
      <c r="M50" s="3">
        <v>0.45203811730884003</v>
      </c>
      <c r="N50" s="3">
        <v>5.6470999999998996</v>
      </c>
      <c r="O50" s="3">
        <v>2</v>
      </c>
      <c r="P50" s="3" t="s">
        <v>17</v>
      </c>
      <c r="Q50" s="3">
        <v>41704</v>
      </c>
      <c r="T50" t="str">
        <f t="shared" si="0"/>
        <v/>
      </c>
      <c r="V50">
        <f t="shared" si="1"/>
        <v>0.36129699999999998</v>
      </c>
      <c r="X50" t="str">
        <f t="shared" si="2"/>
        <v/>
      </c>
      <c r="Z50" t="str">
        <f t="shared" si="3"/>
        <v/>
      </c>
    </row>
    <row r="51" spans="1:26" x14ac:dyDescent="0.2">
      <c r="A51" s="2">
        <v>49</v>
      </c>
      <c r="B51" s="3">
        <v>0.34713084999999999</v>
      </c>
      <c r="C51" s="3">
        <v>0.68483369000000005</v>
      </c>
      <c r="D51" s="3">
        <v>0.355546899999999</v>
      </c>
      <c r="E51" s="3">
        <v>1.0729784899999999</v>
      </c>
      <c r="F51" s="3">
        <v>0.34715573</v>
      </c>
      <c r="G51" s="3">
        <v>0.34756516999999998</v>
      </c>
      <c r="H51" s="3">
        <v>-4.3431999999998799E-4</v>
      </c>
      <c r="I51" s="3">
        <v>-4.0943999999998299E-4</v>
      </c>
      <c r="J51" s="3">
        <v>4.3431999999998799E-4</v>
      </c>
      <c r="K51" s="3">
        <v>4.0943999999998299E-4</v>
      </c>
      <c r="L51" s="3">
        <v>7.9817299999999595E-3</v>
      </c>
      <c r="M51" s="3">
        <v>1</v>
      </c>
      <c r="N51" s="3">
        <v>6.5906000000000997</v>
      </c>
      <c r="O51" s="3">
        <v>2</v>
      </c>
      <c r="P51" s="3" t="s">
        <v>16</v>
      </c>
      <c r="Q51" s="3">
        <v>45827</v>
      </c>
      <c r="T51">
        <f t="shared" si="0"/>
        <v>4.3431999999998799E-4</v>
      </c>
      <c r="V51" t="str">
        <f t="shared" si="1"/>
        <v/>
      </c>
      <c r="X51">
        <f t="shared" si="2"/>
        <v>6.5906000000000997</v>
      </c>
      <c r="Z51" t="str">
        <f t="shared" si="3"/>
        <v/>
      </c>
    </row>
    <row r="52" spans="1:26" x14ac:dyDescent="0.2">
      <c r="A52" s="2">
        <v>0</v>
      </c>
      <c r="B52" s="3">
        <v>1.22697513</v>
      </c>
      <c r="C52" s="3">
        <v>1.4061211199999999</v>
      </c>
      <c r="D52" s="3">
        <v>1.26756124999999</v>
      </c>
      <c r="E52" s="3">
        <v>0.93044640999999995</v>
      </c>
      <c r="F52" s="3">
        <v>1.24149274</v>
      </c>
      <c r="G52" s="3">
        <v>1.2508923399999901</v>
      </c>
      <c r="H52" s="3">
        <v>-2.39172099999998E-2</v>
      </c>
      <c r="I52" s="3">
        <v>-9.3995999999998397E-3</v>
      </c>
      <c r="J52" s="3">
        <v>2.39172099999998E-2</v>
      </c>
      <c r="K52" s="3">
        <v>9.3995999999998397E-3</v>
      </c>
      <c r="L52" s="3">
        <v>1.6668909999999901E-2</v>
      </c>
      <c r="M52" s="3">
        <v>1</v>
      </c>
      <c r="N52" s="3">
        <v>2.6583199999999998</v>
      </c>
      <c r="O52" s="3">
        <v>2</v>
      </c>
      <c r="P52" s="3" t="s">
        <v>16</v>
      </c>
      <c r="Q52" s="3">
        <v>1648</v>
      </c>
      <c r="T52">
        <f t="shared" si="0"/>
        <v>2.39172099999998E-2</v>
      </c>
      <c r="V52" t="str">
        <f t="shared" si="1"/>
        <v/>
      </c>
      <c r="X52">
        <f t="shared" si="2"/>
        <v>2.6583199999999998</v>
      </c>
      <c r="Z52" t="str">
        <f t="shared" si="3"/>
        <v/>
      </c>
    </row>
    <row r="53" spans="1:26" x14ac:dyDescent="0.2">
      <c r="A53" s="2">
        <v>7</v>
      </c>
      <c r="B53" s="3">
        <v>0.99826945</v>
      </c>
      <c r="C53" s="3">
        <v>0.42768300999999997</v>
      </c>
      <c r="D53" s="3">
        <v>0.95903364999999996</v>
      </c>
      <c r="E53" s="3">
        <v>1.70486377</v>
      </c>
      <c r="F53" s="3">
        <v>0.9984421</v>
      </c>
      <c r="G53" s="3">
        <v>0.99743667999999996</v>
      </c>
      <c r="H53" s="3">
        <v>8.3277000000003799E-4</v>
      </c>
      <c r="I53" s="3">
        <v>1.0054200000000301E-3</v>
      </c>
      <c r="J53" s="3">
        <v>8.3277000000003799E-4</v>
      </c>
      <c r="K53" s="3">
        <v>1.0054200000000301E-3</v>
      </c>
      <c r="L53" s="3">
        <v>3.8403029999999803E-2</v>
      </c>
      <c r="M53" s="3">
        <v>1</v>
      </c>
      <c r="N53" s="3">
        <v>5.2088999999999999</v>
      </c>
      <c r="O53" s="3">
        <v>2</v>
      </c>
      <c r="P53" s="3" t="s">
        <v>16</v>
      </c>
      <c r="Q53" s="3">
        <v>9893</v>
      </c>
      <c r="T53">
        <f t="shared" si="0"/>
        <v>8.3277000000003799E-4</v>
      </c>
      <c r="V53" t="str">
        <f t="shared" si="1"/>
        <v/>
      </c>
      <c r="X53">
        <f t="shared" si="2"/>
        <v>5.2088999999999999</v>
      </c>
      <c r="Z53" t="str">
        <f t="shared" si="3"/>
        <v/>
      </c>
    </row>
    <row r="54" spans="1:26" x14ac:dyDescent="0.2">
      <c r="A54" s="2">
        <v>13</v>
      </c>
      <c r="B54" s="3">
        <v>1.3635619999999999</v>
      </c>
      <c r="C54" s="3">
        <v>0.66660249999999999</v>
      </c>
      <c r="D54" s="3">
        <v>1.30285597</v>
      </c>
      <c r="E54" s="3">
        <v>1.93458448999999</v>
      </c>
      <c r="F54" s="3">
        <v>1.36176805</v>
      </c>
      <c r="G54" s="3">
        <v>1.3507224199999901</v>
      </c>
      <c r="H54" s="3">
        <v>1.283958E-2</v>
      </c>
      <c r="I54" s="3">
        <v>1.10456300000001E-2</v>
      </c>
      <c r="J54" s="3">
        <v>1.283958E-2</v>
      </c>
      <c r="K54" s="3">
        <v>1.10456300000001E-2</v>
      </c>
      <c r="L54" s="3">
        <v>4.7866449999999797E-2</v>
      </c>
      <c r="M54" s="3">
        <v>1</v>
      </c>
      <c r="N54" s="3">
        <v>5.8559999999999901</v>
      </c>
      <c r="O54" s="3">
        <v>2</v>
      </c>
      <c r="P54" s="3" t="s">
        <v>16</v>
      </c>
      <c r="Q54" s="3">
        <v>15989</v>
      </c>
      <c r="T54">
        <f t="shared" si="0"/>
        <v>1.283958E-2</v>
      </c>
      <c r="V54" t="str">
        <f t="shared" si="1"/>
        <v/>
      </c>
      <c r="X54">
        <f t="shared" si="2"/>
        <v>5.8559999999999901</v>
      </c>
      <c r="Z54" t="str">
        <f t="shared" si="3"/>
        <v/>
      </c>
    </row>
    <row r="55" spans="1:26" x14ac:dyDescent="0.2">
      <c r="A55" s="2">
        <v>19</v>
      </c>
      <c r="B55" s="3">
        <v>0.72951385000000002</v>
      </c>
      <c r="C55" s="3">
        <v>0.28120144000000002</v>
      </c>
      <c r="D55" s="3">
        <v>0.69207273000000002</v>
      </c>
      <c r="E55" s="3">
        <v>1.5284047999999999</v>
      </c>
      <c r="F55" s="3">
        <v>0.72124264000000005</v>
      </c>
      <c r="G55" s="3">
        <v>0.71055871999999998</v>
      </c>
      <c r="H55" s="3">
        <v>1.8955130000000001E-2</v>
      </c>
      <c r="I55" s="3">
        <v>1.068392E-2</v>
      </c>
      <c r="J55" s="3">
        <v>1.8955130000000001E-2</v>
      </c>
      <c r="K55" s="3">
        <v>1.068392E-2</v>
      </c>
      <c r="L55" s="3">
        <v>1.84859899999999E-2</v>
      </c>
      <c r="M55" s="3">
        <v>1</v>
      </c>
      <c r="N55" s="3">
        <v>4.3136000000000001</v>
      </c>
      <c r="O55" s="3">
        <v>2</v>
      </c>
      <c r="P55" s="3" t="s">
        <v>16</v>
      </c>
      <c r="Q55" s="3">
        <v>21058</v>
      </c>
      <c r="T55">
        <f t="shared" si="0"/>
        <v>1.8955130000000001E-2</v>
      </c>
      <c r="V55" t="str">
        <f t="shared" si="1"/>
        <v/>
      </c>
      <c r="X55">
        <f t="shared" si="2"/>
        <v>4.3136000000000001</v>
      </c>
      <c r="Z55" t="str">
        <f t="shared" si="3"/>
        <v/>
      </c>
    </row>
    <row r="56" spans="1:26" x14ac:dyDescent="0.2">
      <c r="A56" s="2">
        <v>20</v>
      </c>
      <c r="B56" s="3">
        <v>0.73341736000000002</v>
      </c>
      <c r="C56" s="3">
        <v>0.19282723999999901</v>
      </c>
      <c r="D56" s="3">
        <v>0.69666704000000002</v>
      </c>
      <c r="E56" s="3">
        <v>1.19357165</v>
      </c>
      <c r="F56" s="3">
        <v>0.74400509000000004</v>
      </c>
      <c r="G56" s="3">
        <v>0.74517749</v>
      </c>
      <c r="H56" s="3">
        <v>-1.17601299999999E-2</v>
      </c>
      <c r="I56" s="3">
        <v>-1.17239999999985E-3</v>
      </c>
      <c r="J56" s="3">
        <v>1.17601299999999E-2</v>
      </c>
      <c r="K56" s="3">
        <v>1.17239999999985E-3</v>
      </c>
      <c r="L56" s="3">
        <v>4.8510449999999899E-2</v>
      </c>
      <c r="M56" s="3">
        <v>1</v>
      </c>
      <c r="N56" s="3">
        <v>5.4610000000000101</v>
      </c>
      <c r="O56" s="3">
        <v>2</v>
      </c>
      <c r="P56" s="3" t="s">
        <v>16</v>
      </c>
      <c r="Q56" s="3">
        <v>21855</v>
      </c>
      <c r="T56">
        <f t="shared" si="0"/>
        <v>1.17601299999999E-2</v>
      </c>
      <c r="V56" t="str">
        <f t="shared" si="1"/>
        <v/>
      </c>
      <c r="X56">
        <f t="shared" si="2"/>
        <v>5.4610000000000101</v>
      </c>
      <c r="Z56" t="str">
        <f t="shared" si="3"/>
        <v/>
      </c>
    </row>
    <row r="57" spans="1:26" x14ac:dyDescent="0.2">
      <c r="A57" s="2">
        <v>29</v>
      </c>
      <c r="B57" s="3">
        <v>0.82588753999999898</v>
      </c>
      <c r="C57" s="3">
        <v>0.22315120999999999</v>
      </c>
      <c r="D57" s="3">
        <v>0.77385203999999996</v>
      </c>
      <c r="E57" s="3">
        <v>0.40698338000000001</v>
      </c>
      <c r="F57" s="3">
        <v>0.82504480999999996</v>
      </c>
      <c r="G57" s="3">
        <v>0.819243849999999</v>
      </c>
      <c r="H57" s="3">
        <v>6.6436899999999799E-3</v>
      </c>
      <c r="I57" s="3">
        <v>5.8009600000001804E-3</v>
      </c>
      <c r="J57" s="3">
        <v>6.6436899999999799E-3</v>
      </c>
      <c r="K57" s="3">
        <v>5.8009600000001804E-3</v>
      </c>
      <c r="L57" s="3">
        <v>4.5391809999999803E-2</v>
      </c>
      <c r="M57" s="3">
        <v>1</v>
      </c>
      <c r="N57" s="3">
        <v>4.5005999999999604</v>
      </c>
      <c r="O57" s="3">
        <v>2</v>
      </c>
      <c r="P57" s="3" t="s">
        <v>16</v>
      </c>
      <c r="Q57" s="3">
        <v>29935</v>
      </c>
      <c r="T57">
        <f t="shared" si="0"/>
        <v>6.6436899999999799E-3</v>
      </c>
      <c r="V57" t="str">
        <f t="shared" si="1"/>
        <v/>
      </c>
      <c r="X57">
        <f t="shared" si="2"/>
        <v>4.5005999999999604</v>
      </c>
      <c r="Z57" t="str">
        <f t="shared" si="3"/>
        <v/>
      </c>
    </row>
    <row r="58" spans="1:26" x14ac:dyDescent="0.2">
      <c r="A58" s="2">
        <v>31</v>
      </c>
      <c r="B58" s="3">
        <v>0.13898525</v>
      </c>
      <c r="C58" s="3">
        <v>0.24613921999999899</v>
      </c>
      <c r="D58" s="3">
        <v>0.16349880999999999</v>
      </c>
      <c r="E58" s="3">
        <v>1.2617400999999999</v>
      </c>
      <c r="F58" s="3">
        <v>1.7190729999999901E-2</v>
      </c>
      <c r="G58" s="3">
        <v>1.894154E-2</v>
      </c>
      <c r="H58" s="3">
        <v>0.12004371</v>
      </c>
      <c r="I58" s="3">
        <v>-1.75081E-3</v>
      </c>
      <c r="J58" s="3">
        <v>0.12004371</v>
      </c>
      <c r="K58" s="3">
        <v>1.75081E-3</v>
      </c>
      <c r="L58" s="3">
        <v>0.14455726999999999</v>
      </c>
      <c r="M58" s="3">
        <v>1</v>
      </c>
      <c r="N58" s="3">
        <v>2.05060000000003</v>
      </c>
      <c r="O58" s="3">
        <v>2</v>
      </c>
      <c r="P58" s="3" t="s">
        <v>17</v>
      </c>
      <c r="Q58" s="3">
        <v>32132</v>
      </c>
      <c r="T58" t="str">
        <f t="shared" si="0"/>
        <v/>
      </c>
      <c r="V58">
        <f t="shared" si="1"/>
        <v>0.12004371</v>
      </c>
      <c r="X58" t="str">
        <f t="shared" si="2"/>
        <v/>
      </c>
      <c r="Z58">
        <f t="shared" si="3"/>
        <v>2.05060000000003</v>
      </c>
    </row>
    <row r="59" spans="1:26" x14ac:dyDescent="0.2">
      <c r="A59" s="2">
        <v>38</v>
      </c>
      <c r="B59" s="3">
        <v>1.0634698600000001</v>
      </c>
      <c r="C59" s="3">
        <v>1.7809593699999999</v>
      </c>
      <c r="D59" s="3">
        <v>1.12961832999999</v>
      </c>
      <c r="E59" s="3">
        <v>2.1851061699999899</v>
      </c>
      <c r="F59" s="3">
        <v>0.68522919999999998</v>
      </c>
      <c r="G59" s="3">
        <v>0.71532739999999995</v>
      </c>
      <c r="H59" s="3">
        <v>0.34814245999999999</v>
      </c>
      <c r="I59" s="3">
        <v>-3.0098199999999999E-2</v>
      </c>
      <c r="J59" s="3">
        <v>0.34814245999999999</v>
      </c>
      <c r="K59" s="3">
        <v>3.0098199999999999E-2</v>
      </c>
      <c r="L59" s="3">
        <v>0.414290929999999</v>
      </c>
      <c r="M59" s="3">
        <v>0.60591356562025001</v>
      </c>
      <c r="N59" s="3">
        <v>4.1749999999999501</v>
      </c>
      <c r="O59" s="3">
        <v>2</v>
      </c>
      <c r="P59" s="3" t="s">
        <v>17</v>
      </c>
      <c r="Q59" s="3">
        <v>37688</v>
      </c>
      <c r="T59" t="str">
        <f t="shared" si="0"/>
        <v/>
      </c>
      <c r="V59">
        <f t="shared" si="1"/>
        <v>0.34814245999999999</v>
      </c>
      <c r="X59" t="str">
        <f t="shared" si="2"/>
        <v/>
      </c>
      <c r="Z59" t="str">
        <f t="shared" si="3"/>
        <v/>
      </c>
    </row>
    <row r="60" spans="1:26" x14ac:dyDescent="0.2">
      <c r="A60" s="2">
        <v>42</v>
      </c>
      <c r="B60" s="3">
        <v>7.2650499999999899E-3</v>
      </c>
      <c r="C60" s="3">
        <v>0.22185577000000001</v>
      </c>
      <c r="D60" s="3">
        <v>5.5951999999999998E-3</v>
      </c>
      <c r="E60" s="3">
        <v>0.42157248999999902</v>
      </c>
      <c r="F60" s="3">
        <v>7.1990899999999896E-3</v>
      </c>
      <c r="G60" s="3">
        <v>6.7209699999999997E-3</v>
      </c>
      <c r="H60" s="3">
        <v>5.44079999999998E-4</v>
      </c>
      <c r="I60" s="3">
        <v>4.78119999999998E-4</v>
      </c>
      <c r="J60" s="3">
        <v>5.44079999999998E-4</v>
      </c>
      <c r="K60" s="3">
        <v>4.78119999999998E-4</v>
      </c>
      <c r="L60" s="3">
        <v>1.1257699999999999E-3</v>
      </c>
      <c r="M60" s="3">
        <v>1</v>
      </c>
      <c r="N60" s="3">
        <v>5.7727999999999602</v>
      </c>
      <c r="O60" s="3">
        <v>2</v>
      </c>
      <c r="P60" s="3" t="s">
        <v>16</v>
      </c>
      <c r="Q60" s="3">
        <v>41373</v>
      </c>
      <c r="T60">
        <f t="shared" si="0"/>
        <v>5.44079999999998E-4</v>
      </c>
      <c r="V60" t="str">
        <f t="shared" si="1"/>
        <v/>
      </c>
      <c r="X60">
        <f t="shared" si="2"/>
        <v>5.7727999999999602</v>
      </c>
      <c r="Z60" t="str">
        <f t="shared" si="3"/>
        <v/>
      </c>
    </row>
    <row r="61" spans="1:26" x14ac:dyDescent="0.2">
      <c r="A61" s="2">
        <v>46</v>
      </c>
      <c r="B61" s="3">
        <v>0.91194129999999995</v>
      </c>
      <c r="C61" s="3">
        <v>0.343284799999999</v>
      </c>
      <c r="D61" s="3">
        <v>0.84183322000000005</v>
      </c>
      <c r="E61" s="3">
        <v>9.1832499999999997E-2</v>
      </c>
      <c r="F61" s="3">
        <v>0.880330319999999</v>
      </c>
      <c r="G61" s="3">
        <v>0.85582473999999997</v>
      </c>
      <c r="H61" s="3">
        <v>5.6116559999999899E-2</v>
      </c>
      <c r="I61" s="3">
        <v>2.4505579999999801E-2</v>
      </c>
      <c r="J61" s="3">
        <v>5.6116559999999899E-2</v>
      </c>
      <c r="K61" s="3">
        <v>2.4505579999999801E-2</v>
      </c>
      <c r="L61" s="3">
        <v>1.399152E-2</v>
      </c>
      <c r="M61" s="3">
        <v>1</v>
      </c>
      <c r="N61" s="3">
        <v>1.7626000000000199</v>
      </c>
      <c r="O61" s="3">
        <v>2</v>
      </c>
      <c r="P61" s="3" t="s">
        <v>16</v>
      </c>
      <c r="Q61" s="3">
        <v>45781</v>
      </c>
      <c r="T61">
        <f t="shared" si="0"/>
        <v>5.6116559999999899E-2</v>
      </c>
      <c r="V61" t="str">
        <f t="shared" si="1"/>
        <v/>
      </c>
      <c r="X61">
        <f t="shared" si="2"/>
        <v>1.7626000000000199</v>
      </c>
      <c r="Z61" t="str">
        <f t="shared" si="3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2020-02-27T08:42:02Z</dcterms:created>
  <dcterms:modified xsi:type="dcterms:W3CDTF">2020-02-28T10:13:28Z</dcterms:modified>
</cp:coreProperties>
</file>